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lara\Desktop\"/>
    </mc:Choice>
  </mc:AlternateContent>
  <bookViews>
    <workbookView xWindow="0" yWindow="0" windowWidth="4236" windowHeight="3780"/>
  </bookViews>
  <sheets>
    <sheet name="SAŽETAK" sheetId="1" r:id="rId1"/>
    <sheet name="List8" sheetId="19" r:id="rId2"/>
    <sheet name=" Račun prihoda i rashoda" sheetId="3" r:id="rId3"/>
    <sheet name="Rashodi i prihodi prema izvoru" sheetId="8" r:id="rId4"/>
    <sheet name="Rashodi prema funkcijskoj k " sheetId="11" r:id="rId5"/>
    <sheet name="Račun financiranja " sheetId="9" r:id="rId6"/>
    <sheet name="Račun fin prema izvorima f" sheetId="10" r:id="rId7"/>
    <sheet name="Programska klasifikacija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5" i="7" l="1"/>
  <c r="G8" i="11"/>
  <c r="F8" i="11"/>
  <c r="K11" i="3" l="1"/>
  <c r="K9" i="3" s="1"/>
  <c r="O67" i="7" l="1"/>
  <c r="N67" i="7"/>
  <c r="M65" i="7"/>
  <c r="L65" i="7"/>
  <c r="L63" i="7" s="1"/>
  <c r="L61" i="7" s="1"/>
  <c r="K65" i="7"/>
  <c r="K63" i="7" s="1"/>
  <c r="K61" i="7" s="1"/>
  <c r="N59" i="7"/>
  <c r="O58" i="7"/>
  <c r="N58" i="7"/>
  <c r="M57" i="7"/>
  <c r="L57" i="7"/>
  <c r="L55" i="7" s="1"/>
  <c r="K57" i="7"/>
  <c r="K55" i="7" s="1"/>
  <c r="O53" i="7"/>
  <c r="N53" i="7"/>
  <c r="O52" i="7"/>
  <c r="N52" i="7"/>
  <c r="O51" i="7"/>
  <c r="O50" i="7"/>
  <c r="N50" i="7"/>
  <c r="O49" i="7"/>
  <c r="N49" i="7"/>
  <c r="M48" i="7"/>
  <c r="L48" i="7"/>
  <c r="K48" i="7"/>
  <c r="O46" i="7"/>
  <c r="N46" i="7"/>
  <c r="O45" i="7"/>
  <c r="N45" i="7"/>
  <c r="O44" i="7"/>
  <c r="N44" i="7"/>
  <c r="O43" i="7"/>
  <c r="N43" i="7"/>
  <c r="O42" i="7"/>
  <c r="O41" i="7"/>
  <c r="N41" i="7"/>
  <c r="O40" i="7"/>
  <c r="N40" i="7"/>
  <c r="O39" i="7"/>
  <c r="N39" i="7"/>
  <c r="M38" i="7"/>
  <c r="L38" i="7"/>
  <c r="K38" i="7"/>
  <c r="O36" i="7"/>
  <c r="O35" i="7"/>
  <c r="N35" i="7"/>
  <c r="O34" i="7"/>
  <c r="N34" i="7"/>
  <c r="O33" i="7"/>
  <c r="N33" i="7"/>
  <c r="O32" i="7"/>
  <c r="N32" i="7"/>
  <c r="O31" i="7"/>
  <c r="N31" i="7"/>
  <c r="M30" i="7"/>
  <c r="L30" i="7"/>
  <c r="K30" i="7"/>
  <c r="O28" i="7"/>
  <c r="N28" i="7"/>
  <c r="O27" i="7"/>
  <c r="N27" i="7"/>
  <c r="O26" i="7"/>
  <c r="N26" i="7"/>
  <c r="M25" i="7"/>
  <c r="K25" i="7"/>
  <c r="O21" i="7"/>
  <c r="N21" i="7"/>
  <c r="M20" i="7"/>
  <c r="L20" i="7"/>
  <c r="K20" i="7"/>
  <c r="O18" i="7"/>
  <c r="N18" i="7"/>
  <c r="M17" i="7"/>
  <c r="L17" i="7"/>
  <c r="K17" i="7"/>
  <c r="O15" i="7"/>
  <c r="N15" i="7"/>
  <c r="M14" i="7"/>
  <c r="L14" i="7"/>
  <c r="K14" i="7"/>
  <c r="G9" i="11"/>
  <c r="F7" i="11"/>
  <c r="F9" i="11"/>
  <c r="F6" i="11"/>
  <c r="M105" i="8"/>
  <c r="L105" i="8"/>
  <c r="K105" i="8"/>
  <c r="N105" i="8" s="1"/>
  <c r="K106" i="8"/>
  <c r="L106" i="8"/>
  <c r="M106" i="8"/>
  <c r="O107" i="8"/>
  <c r="N107" i="8"/>
  <c r="O101" i="8"/>
  <c r="N101" i="8"/>
  <c r="M99" i="8"/>
  <c r="L99" i="8"/>
  <c r="L97" i="8" s="1"/>
  <c r="L95" i="8" s="1"/>
  <c r="K99" i="8"/>
  <c r="K97" i="8" s="1"/>
  <c r="K95" i="8" s="1"/>
  <c r="N93" i="8"/>
  <c r="O92" i="8"/>
  <c r="N92" i="8"/>
  <c r="M91" i="8"/>
  <c r="M89" i="8" s="1"/>
  <c r="L91" i="8"/>
  <c r="L89" i="8" s="1"/>
  <c r="K91" i="8"/>
  <c r="K89" i="8" s="1"/>
  <c r="O87" i="8"/>
  <c r="N87" i="8"/>
  <c r="O86" i="8"/>
  <c r="N86" i="8"/>
  <c r="O85" i="8"/>
  <c r="O84" i="8"/>
  <c r="N84" i="8"/>
  <c r="O83" i="8"/>
  <c r="N83" i="8"/>
  <c r="M82" i="8"/>
  <c r="L82" i="8"/>
  <c r="K82" i="8"/>
  <c r="O80" i="8"/>
  <c r="N80" i="8"/>
  <c r="O79" i="8"/>
  <c r="N79" i="8"/>
  <c r="O78" i="8"/>
  <c r="N78" i="8"/>
  <c r="O77" i="8"/>
  <c r="N77" i="8"/>
  <c r="O76" i="8"/>
  <c r="O75" i="8"/>
  <c r="N75" i="8"/>
  <c r="O74" i="8"/>
  <c r="N74" i="8"/>
  <c r="O73" i="8"/>
  <c r="N73" i="8"/>
  <c r="M72" i="8"/>
  <c r="L72" i="8"/>
  <c r="K72" i="8"/>
  <c r="O70" i="8"/>
  <c r="O69" i="8"/>
  <c r="N69" i="8"/>
  <c r="O68" i="8"/>
  <c r="N68" i="8"/>
  <c r="O67" i="8"/>
  <c r="N67" i="8"/>
  <c r="O66" i="8"/>
  <c r="N66" i="8"/>
  <c r="O65" i="8"/>
  <c r="N65" i="8"/>
  <c r="M64" i="8"/>
  <c r="L64" i="8"/>
  <c r="K64" i="8"/>
  <c r="O62" i="8"/>
  <c r="N62" i="8"/>
  <c r="O61" i="8"/>
  <c r="N61" i="8"/>
  <c r="O60" i="8"/>
  <c r="N60" i="8"/>
  <c r="M59" i="8"/>
  <c r="L59" i="8"/>
  <c r="K59" i="8"/>
  <c r="O55" i="8"/>
  <c r="N55" i="8"/>
  <c r="M54" i="8"/>
  <c r="L54" i="8"/>
  <c r="K54" i="8"/>
  <c r="O52" i="8"/>
  <c r="N52" i="8"/>
  <c r="M51" i="8"/>
  <c r="L51" i="8"/>
  <c r="K51" i="8"/>
  <c r="O49" i="8"/>
  <c r="N49" i="8"/>
  <c r="M48" i="8"/>
  <c r="L48" i="8"/>
  <c r="K48" i="8"/>
  <c r="L31" i="8"/>
  <c r="K31" i="8"/>
  <c r="M29" i="8"/>
  <c r="L29" i="8"/>
  <c r="K29" i="8"/>
  <c r="O26" i="8"/>
  <c r="N26" i="8"/>
  <c r="M25" i="8"/>
  <c r="M23" i="8" s="1"/>
  <c r="L25" i="8"/>
  <c r="L23" i="8" s="1"/>
  <c r="K25" i="8"/>
  <c r="K23" i="8" s="1"/>
  <c r="O21" i="8"/>
  <c r="N21" i="8"/>
  <c r="M20" i="8"/>
  <c r="L20" i="8"/>
  <c r="L17" i="8" s="1"/>
  <c r="K20" i="8"/>
  <c r="K17" i="8" s="1"/>
  <c r="O16" i="8"/>
  <c r="N16" i="8"/>
  <c r="L15" i="8"/>
  <c r="K13" i="8"/>
  <c r="O40" i="8"/>
  <c r="N40" i="8"/>
  <c r="M39" i="8"/>
  <c r="L39" i="8"/>
  <c r="L37" i="8" s="1"/>
  <c r="K39" i="8"/>
  <c r="K37" i="8" s="1"/>
  <c r="N106" i="8" l="1"/>
  <c r="N57" i="7"/>
  <c r="O48" i="7"/>
  <c r="G7" i="11"/>
  <c r="G6" i="11"/>
  <c r="K46" i="8"/>
  <c r="O105" i="8"/>
  <c r="O106" i="8"/>
  <c r="K12" i="7"/>
  <c r="N65" i="7"/>
  <c r="N20" i="7"/>
  <c r="O65" i="7"/>
  <c r="L12" i="7"/>
  <c r="N17" i="7"/>
  <c r="O20" i="7"/>
  <c r="L23" i="7"/>
  <c r="N14" i="7"/>
  <c r="O17" i="7"/>
  <c r="O30" i="7"/>
  <c r="N38" i="7"/>
  <c r="N48" i="7"/>
  <c r="O14" i="7"/>
  <c r="M63" i="7"/>
  <c r="N63" i="7" s="1"/>
  <c r="K23" i="7"/>
  <c r="M12" i="7"/>
  <c r="O25" i="7"/>
  <c r="N25" i="7"/>
  <c r="M23" i="7"/>
  <c r="M55" i="7"/>
  <c r="O57" i="7"/>
  <c r="N30" i="7"/>
  <c r="O38" i="7"/>
  <c r="O48" i="8"/>
  <c r="N15" i="8"/>
  <c r="M57" i="8"/>
  <c r="O51" i="8"/>
  <c r="N91" i="8"/>
  <c r="O39" i="8"/>
  <c r="K57" i="8"/>
  <c r="N82" i="8"/>
  <c r="O91" i="8"/>
  <c r="O72" i="8"/>
  <c r="N20" i="8"/>
  <c r="L57" i="8"/>
  <c r="O23" i="8"/>
  <c r="N23" i="8"/>
  <c r="O15" i="8"/>
  <c r="O82" i="8"/>
  <c r="O25" i="8"/>
  <c r="N59" i="8"/>
  <c r="N64" i="8"/>
  <c r="O59" i="8"/>
  <c r="O89" i="8"/>
  <c r="O99" i="8"/>
  <c r="O54" i="8"/>
  <c r="M13" i="8"/>
  <c r="N13" i="8" s="1"/>
  <c r="L46" i="8"/>
  <c r="O64" i="8"/>
  <c r="N25" i="8"/>
  <c r="K10" i="8"/>
  <c r="M17" i="8"/>
  <c r="O20" i="8"/>
  <c r="N48" i="8"/>
  <c r="N51" i="8"/>
  <c r="N54" i="8"/>
  <c r="N89" i="8"/>
  <c r="L13" i="8"/>
  <c r="M46" i="8"/>
  <c r="N39" i="8"/>
  <c r="M37" i="8"/>
  <c r="N72" i="8"/>
  <c r="N99" i="8"/>
  <c r="M97" i="8"/>
  <c r="N76" i="3"/>
  <c r="N75" i="3"/>
  <c r="M30" i="3"/>
  <c r="L30" i="3"/>
  <c r="K30" i="3"/>
  <c r="N33" i="3"/>
  <c r="O33" i="3" s="1"/>
  <c r="L32" i="3"/>
  <c r="K32" i="3"/>
  <c r="L21" i="3"/>
  <c r="L18" i="3" s="1"/>
  <c r="K21" i="3"/>
  <c r="K18" i="3" s="1"/>
  <c r="L14" i="3"/>
  <c r="M9" i="3"/>
  <c r="O68" i="3"/>
  <c r="N62" i="3"/>
  <c r="O62" i="3"/>
  <c r="K103" i="3"/>
  <c r="K101" i="3" s="1"/>
  <c r="K99" i="3" s="1"/>
  <c r="K91" i="3"/>
  <c r="K89" i="3" s="1"/>
  <c r="K87" i="3" s="1"/>
  <c r="K83" i="3"/>
  <c r="K81" i="3" s="1"/>
  <c r="K74" i="3"/>
  <c r="K64" i="3"/>
  <c r="K56" i="3"/>
  <c r="K51" i="3"/>
  <c r="K46" i="3"/>
  <c r="K43" i="3"/>
  <c r="K40" i="3"/>
  <c r="K26" i="3"/>
  <c r="K24" i="3" s="1"/>
  <c r="K14" i="3"/>
  <c r="L103" i="3"/>
  <c r="L101" i="3" s="1"/>
  <c r="L99" i="3" s="1"/>
  <c r="O93" i="3"/>
  <c r="N93" i="3"/>
  <c r="O92" i="3"/>
  <c r="M91" i="3"/>
  <c r="L91" i="3"/>
  <c r="L89" i="3" s="1"/>
  <c r="L87" i="3" s="1"/>
  <c r="O85" i="3"/>
  <c r="N85" i="3"/>
  <c r="O84" i="3"/>
  <c r="N84" i="3"/>
  <c r="M83" i="3"/>
  <c r="M81" i="3" s="1"/>
  <c r="L83" i="3"/>
  <c r="L81" i="3" s="1"/>
  <c r="O79" i="3"/>
  <c r="N79" i="3"/>
  <c r="O78" i="3"/>
  <c r="N78" i="3"/>
  <c r="O77" i="3"/>
  <c r="O76" i="3"/>
  <c r="O75" i="3"/>
  <c r="M74" i="3"/>
  <c r="L74" i="3"/>
  <c r="O72" i="3"/>
  <c r="N72" i="3"/>
  <c r="O71" i="3"/>
  <c r="N71" i="3"/>
  <c r="O70" i="3"/>
  <c r="N70" i="3"/>
  <c r="O69" i="3"/>
  <c r="N69" i="3"/>
  <c r="O67" i="3"/>
  <c r="N67" i="3"/>
  <c r="O66" i="3"/>
  <c r="N66" i="3"/>
  <c r="O65" i="3"/>
  <c r="N65" i="3"/>
  <c r="M64" i="3"/>
  <c r="L64" i="3"/>
  <c r="O61" i="3"/>
  <c r="N61" i="3"/>
  <c r="O60" i="3"/>
  <c r="N60" i="3"/>
  <c r="O59" i="3"/>
  <c r="N59" i="3"/>
  <c r="O58" i="3"/>
  <c r="N58" i="3"/>
  <c r="O57" i="3"/>
  <c r="N57" i="3"/>
  <c r="M56" i="3"/>
  <c r="L56" i="3"/>
  <c r="O54" i="3"/>
  <c r="N54" i="3"/>
  <c r="O53" i="3"/>
  <c r="N53" i="3"/>
  <c r="O52" i="3"/>
  <c r="N52" i="3"/>
  <c r="M51" i="3"/>
  <c r="L51" i="3"/>
  <c r="O47" i="3"/>
  <c r="N47" i="3"/>
  <c r="M46" i="3"/>
  <c r="L46" i="3"/>
  <c r="O44" i="3"/>
  <c r="N44" i="3"/>
  <c r="M43" i="3"/>
  <c r="L43" i="3"/>
  <c r="O41" i="3"/>
  <c r="N41" i="3"/>
  <c r="M40" i="3"/>
  <c r="L40" i="3"/>
  <c r="O28" i="3"/>
  <c r="O27" i="3"/>
  <c r="N27" i="3"/>
  <c r="M26" i="3"/>
  <c r="M24" i="3" s="1"/>
  <c r="L26" i="3"/>
  <c r="L24" i="3" s="1"/>
  <c r="O22" i="3"/>
  <c r="N22" i="3"/>
  <c r="M21" i="3"/>
  <c r="O17" i="3"/>
  <c r="N17" i="3"/>
  <c r="O12" i="3"/>
  <c r="N12" i="3"/>
  <c r="L11" i="3"/>
  <c r="L9" i="3" s="1"/>
  <c r="N30" i="3" l="1"/>
  <c r="O30" i="3" s="1"/>
  <c r="O12" i="7"/>
  <c r="N57" i="8"/>
  <c r="O57" i="8"/>
  <c r="O24" i="3"/>
  <c r="N32" i="3"/>
  <c r="O32" i="3" s="1"/>
  <c r="K7" i="3"/>
  <c r="O63" i="7"/>
  <c r="M61" i="7"/>
  <c r="N61" i="7" s="1"/>
  <c r="K10" i="7"/>
  <c r="N12" i="7"/>
  <c r="L10" i="7"/>
  <c r="O55" i="7"/>
  <c r="N55" i="7"/>
  <c r="O23" i="7"/>
  <c r="N23" i="7"/>
  <c r="M10" i="7"/>
  <c r="O13" i="8"/>
  <c r="L10" i="8"/>
  <c r="O46" i="8"/>
  <c r="N46" i="8"/>
  <c r="O17" i="8"/>
  <c r="N17" i="8"/>
  <c r="N37" i="8"/>
  <c r="O37" i="8"/>
  <c r="M10" i="8"/>
  <c r="N97" i="8"/>
  <c r="O97" i="8"/>
  <c r="M95" i="8"/>
  <c r="L7" i="3"/>
  <c r="O43" i="3"/>
  <c r="O11" i="3"/>
  <c r="O51" i="3"/>
  <c r="N46" i="3"/>
  <c r="K38" i="3"/>
  <c r="N40" i="3"/>
  <c r="O91" i="3"/>
  <c r="M89" i="3"/>
  <c r="N89" i="3" s="1"/>
  <c r="O83" i="3"/>
  <c r="K49" i="3"/>
  <c r="O74" i="3"/>
  <c r="O56" i="3"/>
  <c r="M38" i="3"/>
  <c r="O46" i="3"/>
  <c r="L38" i="3"/>
  <c r="O40" i="3"/>
  <c r="N91" i="3"/>
  <c r="N43" i="3"/>
  <c r="N74" i="3"/>
  <c r="O16" i="3"/>
  <c r="N26" i="3"/>
  <c r="N51" i="3"/>
  <c r="O64" i="3"/>
  <c r="N16" i="3"/>
  <c r="O21" i="3"/>
  <c r="O26" i="3"/>
  <c r="N83" i="3"/>
  <c r="O81" i="3"/>
  <c r="N11" i="3"/>
  <c r="M14" i="3"/>
  <c r="N24" i="3"/>
  <c r="N81" i="3"/>
  <c r="L49" i="3"/>
  <c r="M49" i="3"/>
  <c r="N21" i="3"/>
  <c r="N56" i="3"/>
  <c r="N64" i="3"/>
  <c r="M18" i="3"/>
  <c r="K20" i="1"/>
  <c r="K19" i="1"/>
  <c r="K16" i="1"/>
  <c r="J20" i="1"/>
  <c r="J19" i="1"/>
  <c r="J16" i="1"/>
  <c r="M7" i="3" l="1"/>
  <c r="O61" i="7"/>
  <c r="N10" i="7"/>
  <c r="O10" i="7"/>
  <c r="N10" i="8"/>
  <c r="O10" i="8"/>
  <c r="O95" i="8"/>
  <c r="N95" i="8"/>
  <c r="M87" i="3"/>
  <c r="O87" i="3" s="1"/>
  <c r="O89" i="3"/>
  <c r="K36" i="3"/>
  <c r="O38" i="3"/>
  <c r="M36" i="3"/>
  <c r="L36" i="3"/>
  <c r="O49" i="3"/>
  <c r="N49" i="3"/>
  <c r="N18" i="3"/>
  <c r="O18" i="3"/>
  <c r="O14" i="3"/>
  <c r="N14" i="3"/>
  <c r="O9" i="3"/>
  <c r="N9" i="3"/>
  <c r="N38" i="3"/>
  <c r="N87" i="3" l="1"/>
  <c r="N36" i="3"/>
  <c r="O36" i="3"/>
  <c r="O7" i="3"/>
  <c r="N7" i="3"/>
  <c r="M103" i="3"/>
  <c r="N103" i="3" s="1"/>
  <c r="M101" i="3" l="1"/>
  <c r="M99" i="3" l="1"/>
  <c r="N99" i="3" s="1"/>
  <c r="N101" i="3"/>
</calcChain>
</file>

<file path=xl/sharedStrings.xml><?xml version="1.0" encoding="utf-8"?>
<sst xmlns="http://schemas.openxmlformats.org/spreadsheetml/2006/main" count="332" uniqueCount="168">
  <si>
    <t>PRIHODI UKUPNO</t>
  </si>
  <si>
    <t>RASHODI UKUPNO</t>
  </si>
  <si>
    <t>BROJČANA OZNAKA I NAZIV</t>
  </si>
  <si>
    <t>Primici od financijske imovine i zaduživanja</t>
  </si>
  <si>
    <t>Izdaci za financijsku imovinu i otplate zajmova</t>
  </si>
  <si>
    <t>I. OPĆI DIO</t>
  </si>
  <si>
    <t>Primici od zaduživanja</t>
  </si>
  <si>
    <t>Izdaci za otplatu glavnice primljenih kredita i zajmova</t>
  </si>
  <si>
    <t>…</t>
  </si>
  <si>
    <t>INDEKS</t>
  </si>
  <si>
    <t>6=5/2*100</t>
  </si>
  <si>
    <t>7=5/4*100</t>
  </si>
  <si>
    <t>….</t>
  </si>
  <si>
    <t>Plaće (Bruto)</t>
  </si>
  <si>
    <t>31 Vlastiti prihodi</t>
  </si>
  <si>
    <t>3 Vlastiti prihodi</t>
  </si>
  <si>
    <t>21 Doprinosi za mirovinsko osiguranje</t>
  </si>
  <si>
    <t>2 Doprinosi</t>
  </si>
  <si>
    <t>12 Sredstva učešća za pomoći</t>
  </si>
  <si>
    <t>11 Opći prihodi i primici</t>
  </si>
  <si>
    <t>1 Opći prihodi i primici</t>
  </si>
  <si>
    <t>UKUPNO RASHODI</t>
  </si>
  <si>
    <t xml:space="preserve">IZVJEŠTAJ RAČUNA FINANCIRANJA PREMA EKONOMSKOJ KLASIFIKACIJI </t>
  </si>
  <si>
    <t>Primljeni krediti i zajmovi od međunarodnih organizacija, institucija i tijela EU te inozemnih vlada</t>
  </si>
  <si>
    <t>Primljeni zajmovi od međunarodnih organizacija</t>
  </si>
  <si>
    <t>Otplata glavnice primljenih kredita i zajmova od međunarodnih organizacija, institucija i tijela EU te inozemnih vlada</t>
  </si>
  <si>
    <t>Otplata glavnice primljenih zajmova od međunarodnih organizacija</t>
  </si>
  <si>
    <t>IZVJEŠTAJ RAČUNA FINANCIRANJA PREMA IZVORIMA FINANCIRANJA</t>
  </si>
  <si>
    <t>UKUPNO PRIMICI</t>
  </si>
  <si>
    <t xml:space="preserve">UKUPNO IZDACI </t>
  </si>
  <si>
    <t>IZVJEŠTAJ O RASHODIMA PREMA FUNKCIJSKOJ KLASIFIKACIJI</t>
  </si>
  <si>
    <t>INDEKS**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</si>
  <si>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</si>
  <si>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</si>
  <si>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</si>
  <si>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</si>
  <si>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</si>
  <si>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7 PRIHODI OD PRODAJE NEFINANCIJSKE IMOVINE</t>
  </si>
  <si>
    <t>RAZLIKA PRIMITAKA I IZDATAKA</t>
  </si>
  <si>
    <t>SAŽETAK  RAČUNA PRIHODA I RASHODA I  RAČUNA FINANCIRANJA</t>
  </si>
  <si>
    <t>SAŽETAK  RAČUNA PRIHODA I RASHODA</t>
  </si>
  <si>
    <t>RAZLIKA - VIŠAK MANJAK</t>
  </si>
  <si>
    <t>SAŽETAK RAČUNA FINANCIRANJA</t>
  </si>
  <si>
    <t>PRENESENI VIŠAK/MANJAK IZ PRETHODNE GODINE</t>
  </si>
  <si>
    <t>PRIJENOS  VIŠKA/MANJKA U SLJEDEĆE RAZDOBLJE</t>
  </si>
  <si>
    <t xml:space="preserve"> RAČUN FINANCIRANJA</t>
  </si>
  <si>
    <t>IZVJEŠTAJ PO PROGRAMSKOJ KLASIFIKACIJI</t>
  </si>
  <si>
    <t xml:space="preserve">OSTVARENJE/IZVRŠENJE 
N-1. </t>
  </si>
  <si>
    <t>TEKUĆI PLAN N.*</t>
  </si>
  <si>
    <t xml:space="preserve">OSTVARENJE/IZVRŠENJE 
N. </t>
  </si>
  <si>
    <t xml:space="preserve">I OPĆI DIO </t>
  </si>
  <si>
    <t>IZVJEŠTAJ O IZVRŠENJU PRORAČUNA PREMA EKONOMSKOJ KLASIFIKACIJI</t>
  </si>
  <si>
    <t>A.    RAČUN PRIHODA I RASHODA</t>
  </si>
  <si>
    <t>Broj konta</t>
  </si>
  <si>
    <t xml:space="preserve">                 NAZIV </t>
  </si>
  <si>
    <t>Izvršenje                          2022.</t>
  </si>
  <si>
    <t>PRIHODI POSLOVANJA</t>
  </si>
  <si>
    <t>POMOĆI OD INOZEMSTVA I OD SUBJEKATA UNUTAR OPĆEG PRORAČUNA</t>
  </si>
  <si>
    <t>Pomoći od proračuna iz drugih proračuna</t>
  </si>
  <si>
    <t xml:space="preserve"> Tekuće pomoći od proračuna iz drugih proračuna</t>
  </si>
  <si>
    <t>PRIHODI OD IMOVINE</t>
  </si>
  <si>
    <t>Prihodi od financisjke imenovine</t>
  </si>
  <si>
    <t>Kamate na oročena sredstva</t>
  </si>
  <si>
    <t xml:space="preserve">PRIHODI OD UPRAVNIH I ADMINISTRATIVNIH PRISTOJBI,                        PRISTOJBI PO POSEBNIM PROPISIMA I NAKNADA           </t>
  </si>
  <si>
    <t xml:space="preserve">Prihodi po posebnim propisima                                     </t>
  </si>
  <si>
    <t>Sufinanciranje cijene usluge, participacije i sl.</t>
  </si>
  <si>
    <t>PRIHODI IZ PRORAČUNA</t>
  </si>
  <si>
    <t>Prihodi iz proračuna za financiranje redovne djelatnosti korisnika proračuna</t>
  </si>
  <si>
    <t>Prihodi za financiranje rashoda poslovanja</t>
  </si>
  <si>
    <t>Prihodi za financiranje rashoda za nabavu nef. Imovine</t>
  </si>
  <si>
    <t>RASHODI POSLOVANJA</t>
  </si>
  <si>
    <t xml:space="preserve"> </t>
  </si>
  <si>
    <t xml:space="preserve">RASHODI  ZA  ZAPOSLENE                                               </t>
  </si>
  <si>
    <t xml:space="preserve">Plaće za zaposlene                                                       </t>
  </si>
  <si>
    <t xml:space="preserve">Ostali rashodi za zaposlene                                         </t>
  </si>
  <si>
    <t xml:space="preserve">Doprinosi na plaće                                                       </t>
  </si>
  <si>
    <t xml:space="preserve">Doprinos za obvezno zdravstveno osiguranje                                                 </t>
  </si>
  <si>
    <t xml:space="preserve">MATERIJALNI RASHODI                                                   </t>
  </si>
  <si>
    <t xml:space="preserve">Naknade troškova zaposlenima                                                    </t>
  </si>
  <si>
    <t xml:space="preserve">Službena putovanja                                                                      </t>
  </si>
  <si>
    <t>Naknade za prijevoz na posao i s posla</t>
  </si>
  <si>
    <t xml:space="preserve">Stručno usavršavanje zaposlenika                                                </t>
  </si>
  <si>
    <t xml:space="preserve">Rashodi za materijal i energiju                                                </t>
  </si>
  <si>
    <t xml:space="preserve">Uredski materijal i ostali materijalni rashodi                                          </t>
  </si>
  <si>
    <t>Materijal i sirovine</t>
  </si>
  <si>
    <t xml:space="preserve">Energija                                                                         </t>
  </si>
  <si>
    <t xml:space="preserve">Materijal i dijelovi za tekuće i investicijsko održavanje                         </t>
  </si>
  <si>
    <t xml:space="preserve">Sitni inventar i autogume                                                                 </t>
  </si>
  <si>
    <t xml:space="preserve">Rashodi za usluge                                                                    </t>
  </si>
  <si>
    <t>Usluge telefona i pošte</t>
  </si>
  <si>
    <t xml:space="preserve">Usluge tekućeg i investicijskog održavanja                                       </t>
  </si>
  <si>
    <t xml:space="preserve">Komunalne usluge                                                                          </t>
  </si>
  <si>
    <t xml:space="preserve">Zdravstvene  usluge                                                       </t>
  </si>
  <si>
    <t xml:space="preserve">Intelektualne i osobne usluge                                                         </t>
  </si>
  <si>
    <t>Računalne usluge</t>
  </si>
  <si>
    <t xml:space="preserve">Ostale usluge                                                                                </t>
  </si>
  <si>
    <t xml:space="preserve">Ostali nespomenuti rashodi poslovanja                                           </t>
  </si>
  <si>
    <t xml:space="preserve">Premije osiguranja </t>
  </si>
  <si>
    <t>Repernzetacija</t>
  </si>
  <si>
    <t>Članarine</t>
  </si>
  <si>
    <t>Pristojbe i naknade</t>
  </si>
  <si>
    <t xml:space="preserve">FINANCIJSKI  RASHODI                                                       </t>
  </si>
  <si>
    <t>Ostali financijski rashodi</t>
  </si>
  <si>
    <t xml:space="preserve">Bankarske usluge i usluge platnog prometa                                  </t>
  </si>
  <si>
    <t>Zatezne kamate</t>
  </si>
  <si>
    <t>RASHODI ZA NABAVU NEFINANCIJSKE IMOVINE</t>
  </si>
  <si>
    <t>RASHODI ZA NABAVU PROIZVEDENE DUGOTRAJNE IMOVINE</t>
  </si>
  <si>
    <t>Postrojenja i oprema</t>
  </si>
  <si>
    <t xml:space="preserve">Uredska oprema i namještaj </t>
  </si>
  <si>
    <t>Uređaji, strojevi i oprema za ostale namjene</t>
  </si>
  <si>
    <t xml:space="preserve">                          B.    RASPOLOŽIVA SREDSTVA IZ PRETHODNIH GODINA </t>
  </si>
  <si>
    <t xml:space="preserve">VLASTITI IZVORI </t>
  </si>
  <si>
    <t xml:space="preserve">REZULTAT POSLOVANJA </t>
  </si>
  <si>
    <t xml:space="preserve">Višak/manjak prihoda </t>
  </si>
  <si>
    <t xml:space="preserve">Višak prihoda </t>
  </si>
  <si>
    <t xml:space="preserve">Manjak prihoda </t>
  </si>
  <si>
    <t>Tekući plan          2023</t>
  </si>
  <si>
    <t>Izvršenje                          2023.</t>
  </si>
  <si>
    <t>Službena i radna odjeća</t>
  </si>
  <si>
    <t>Zakupnina i najamnina</t>
  </si>
  <si>
    <t>Ostali prihodi</t>
  </si>
  <si>
    <t>IZVJEŠTAJ O PRIHODIMA I RASHODIMA IZVORIMA  FINANCIRANJA</t>
  </si>
  <si>
    <t>UKUPNI PRIHODI</t>
  </si>
  <si>
    <t>11.  Opći prihodi i primici</t>
  </si>
  <si>
    <t>1. Opći prihodi i primici</t>
  </si>
  <si>
    <t>5. Pomoći</t>
  </si>
  <si>
    <t>52. Ostale pomoći i darovnice</t>
  </si>
  <si>
    <t>UKUPNI RASHODI</t>
  </si>
  <si>
    <t>09 OBRAZOVANJE</t>
  </si>
  <si>
    <t>0911 Predškolsko obrazovanje</t>
  </si>
  <si>
    <t>091 Predškolsko obrazovanje</t>
  </si>
  <si>
    <t>KORISNIK: DJEČJI VRTIĆ MRVICA</t>
  </si>
  <si>
    <t>IZVOR</t>
  </si>
  <si>
    <t>1</t>
  </si>
  <si>
    <t>PROGRAM: 1000 -PREDŠKOLSKI ODGOJ</t>
  </si>
  <si>
    <t>AKTIVNOST: 10001 -REDOVAN PROGRAM ODGOJA, NAOBRAZBE I SKRBI</t>
  </si>
  <si>
    <t>GLAVA: PREDŠKOLSKI ODGOJ</t>
  </si>
  <si>
    <t>IZVOR: 1. Opći prihodi i primici i 5. Pomoći</t>
  </si>
  <si>
    <t>DJEČJI VRTIĆ MRVICA</t>
  </si>
  <si>
    <t>PETRA JAKŠIĆA 10, SUPETAR</t>
  </si>
  <si>
    <t>KLASA: 400-05/24-01/02</t>
  </si>
  <si>
    <t>URBROJ: 2181-11-2-02-24-1</t>
  </si>
  <si>
    <t xml:space="preserve">                                                                                                                                                                                                Predsjednica  Upravnog vijeća</t>
  </si>
  <si>
    <t xml:space="preserve">                                                                                                                                                                           Dijana Ivelić</t>
  </si>
  <si>
    <t xml:space="preserve">        Izvještaj o izvršenju Financijskog plana Dječjeg vrtića Mrvica  za 2023. godinu objaviti će se na oglasnoj ploči Dječjeg vrtića Mrvica.</t>
  </si>
  <si>
    <t>Predsjednica Upravnog vijeće</t>
  </si>
  <si>
    <t>Dijana Ivelić</t>
  </si>
  <si>
    <t>5=4/2*100</t>
  </si>
  <si>
    <t>6=4/3*100</t>
  </si>
  <si>
    <t xml:space="preserve">      Polugodišnji   izvještaj o izvršenju Financijskog plana Dječjeg vrtića Mrvica  za 2024. godinu objaviti će se na web stranici  Dječjeg vrtića Mrvica.</t>
  </si>
  <si>
    <t>Tekući plan          2024</t>
  </si>
  <si>
    <t>Izvršenje                          01-06/24</t>
  </si>
  <si>
    <t>Indeks(%) 3/1</t>
  </si>
  <si>
    <t>Indeks(%) 3/2</t>
  </si>
  <si>
    <t>Izvršenje                          01.06/23</t>
  </si>
  <si>
    <t>Indeks(%)  3/1</t>
  </si>
  <si>
    <t xml:space="preserve">IZVRŠENJE 01-06/24 </t>
  </si>
  <si>
    <t>TEKUĆI PLAN 2024.</t>
  </si>
  <si>
    <t xml:space="preserve">IZVRŠENJE 
01-06/24. </t>
  </si>
  <si>
    <t>OSTVARENJE/IZVRŠENJE 
01-06/24.</t>
  </si>
  <si>
    <t>OSTVARENJE/IZVRŠENJE 
2024.</t>
  </si>
  <si>
    <t>OSTVARENJE/IZVRŠENJE 
01.-06/24</t>
  </si>
  <si>
    <t>TEKUĆI PLAN 2024</t>
  </si>
  <si>
    <t>OSTVARENJE/IZVRŠENJE 
01-06/24</t>
  </si>
  <si>
    <t>OSTVARENJE/IZVRŠENJE 
2024</t>
  </si>
  <si>
    <t>Supetar, 22.07.2024.</t>
  </si>
  <si>
    <t>/03</t>
  </si>
  <si>
    <t xml:space="preserve"> POLUGODIŠNJI IZVJEŠTAJ O IZVRŠENJU FINANCIJSKOG PLANA DJEČJEG VRTIĆA MRVICA  OD 01.01.-30.06.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</si>
</sst>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7"/>
      <color indexed="8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8"/>
      <color theme="1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9"/>
      <name val="Arial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8" fillId="0" borderId="0" applyFont="0" applyFill="0" applyBorder="0" applyAlignment="0" applyProtection="0"/>
  </cellStyleXfs>
  <cellXfs count="272">
    <xf numFmtId="0" fontId="0" fillId="0" borderId="0" xfId="0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 wrapText="1"/>
    </xf>
    <xf numFmtId="0" fontId="11" fillId="2" borderId="3" xfId="0" applyFont="1" applyFill="1" applyBorder="1" applyAlignment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Font="1" applyAlignment="1">
      <alignment horizontal="left" wrapText="1"/>
    </xf>
    <xf numFmtId="0" fontId="8" fillId="0" borderId="0" xfId="0" applyFont="1" applyAlignment="1">
      <alignment wrapText="1"/>
    </xf>
    <xf numFmtId="3" fontId="5" fillId="0" borderId="0" xfId="0" applyNumberFormat="1" applyFont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>
      <alignment horizontal="right"/>
    </xf>
    <xf numFmtId="0" fontId="11" fillId="3" borderId="1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vertical="center" wrapText="1"/>
    </xf>
    <xf numFmtId="0" fontId="9" fillId="2" borderId="3" xfId="0" applyFont="1" applyFill="1" applyBorder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5" fillId="0" borderId="0" xfId="0" applyFont="1"/>
    <xf numFmtId="0" fontId="0" fillId="0" borderId="3" xfId="0" applyBorder="1"/>
    <xf numFmtId="0" fontId="9" fillId="2" borderId="3" xfId="0" quotePrefix="1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9" fillId="3" borderId="2" xfId="0" applyFont="1" applyFill="1" applyBorder="1" applyAlignment="1">
      <alignment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0" fillId="2" borderId="0" xfId="0" applyFill="1"/>
    <xf numFmtId="0" fontId="3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wrapText="1"/>
    </xf>
    <xf numFmtId="0" fontId="1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center" vertical="center" wrapText="1"/>
    </xf>
    <xf numFmtId="0" fontId="3" fillId="2" borderId="0" xfId="0" applyFont="1" applyFill="1"/>
    <xf numFmtId="0" fontId="7" fillId="2" borderId="0" xfId="0" quotePrefix="1" applyFont="1" applyFill="1" applyAlignment="1">
      <alignment horizontal="left" wrapText="1"/>
    </xf>
    <xf numFmtId="0" fontId="8" fillId="2" borderId="0" xfId="0" applyFont="1" applyFill="1" applyAlignment="1">
      <alignment wrapText="1"/>
    </xf>
    <xf numFmtId="3" fontId="5" fillId="2" borderId="0" xfId="0" applyNumberFormat="1" applyFont="1" applyFill="1" applyAlignment="1">
      <alignment horizontal="right"/>
    </xf>
    <xf numFmtId="0" fontId="11" fillId="0" borderId="0" xfId="0" applyFont="1"/>
    <xf numFmtId="0" fontId="0" fillId="0" borderId="0" xfId="0" applyFill="1"/>
    <xf numFmtId="0" fontId="18" fillId="0" borderId="0" xfId="0" applyFont="1" applyFill="1"/>
    <xf numFmtId="0" fontId="18" fillId="0" borderId="0" xfId="0" applyFont="1" applyFill="1" applyAlignment="1"/>
    <xf numFmtId="0" fontId="14" fillId="0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wrapText="1"/>
    </xf>
    <xf numFmtId="0" fontId="14" fillId="0" borderId="2" xfId="0" applyFont="1" applyFill="1" applyBorder="1" applyAlignment="1">
      <alignment horizontal="center" wrapText="1"/>
    </xf>
    <xf numFmtId="0" fontId="16" fillId="0" borderId="0" xfId="0" applyFont="1" applyFill="1" applyBorder="1"/>
    <xf numFmtId="0" fontId="16" fillId="0" borderId="0" xfId="0" applyFont="1" applyFill="1" applyBorder="1" applyAlignment="1"/>
    <xf numFmtId="0" fontId="19" fillId="0" borderId="0" xfId="0" applyFont="1" applyFill="1" applyBorder="1" applyAlignment="1">
      <alignment horizontal="center"/>
    </xf>
    <xf numFmtId="0" fontId="20" fillId="0" borderId="0" xfId="0" applyFont="1"/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3" fillId="0" borderId="0" xfId="0" applyFont="1" applyFill="1" applyAlignment="1"/>
    <xf numFmtId="4" fontId="6" fillId="0" borderId="0" xfId="0" applyNumberFormat="1" applyFont="1" applyFill="1" applyAlignment="1">
      <alignment horizontal="right"/>
    </xf>
    <xf numFmtId="0" fontId="22" fillId="0" borderId="0" xfId="0" applyFont="1"/>
    <xf numFmtId="0" fontId="21" fillId="0" borderId="0" xfId="0" applyFont="1" applyFill="1"/>
    <xf numFmtId="0" fontId="21" fillId="0" borderId="0" xfId="0" applyFont="1" applyFill="1" applyAlignment="1"/>
    <xf numFmtId="4" fontId="21" fillId="0" borderId="0" xfId="0" applyNumberFormat="1" applyFont="1" applyFill="1" applyAlignment="1">
      <alignment horizontal="right"/>
    </xf>
    <xf numFmtId="0" fontId="14" fillId="0" borderId="0" xfId="0" applyFont="1" applyFill="1"/>
    <xf numFmtId="4" fontId="14" fillId="0" borderId="0" xfId="0" applyNumberFormat="1" applyFont="1" applyFill="1" applyAlignment="1">
      <alignment horizontal="right"/>
    </xf>
    <xf numFmtId="0" fontId="21" fillId="0" borderId="0" xfId="0" applyFont="1" applyFill="1" applyAlignment="1">
      <alignment horizontal="left"/>
    </xf>
    <xf numFmtId="4" fontId="22" fillId="0" borderId="0" xfId="0" applyNumberFormat="1" applyFont="1" applyFill="1" applyAlignment="1">
      <alignment horizontal="right"/>
    </xf>
    <xf numFmtId="4" fontId="22" fillId="0" borderId="0" xfId="0" applyNumberFormat="1" applyFont="1" applyBorder="1" applyAlignment="1">
      <alignment horizontal="right"/>
    </xf>
    <xf numFmtId="0" fontId="14" fillId="0" borderId="0" xfId="0" applyFont="1" applyFill="1" applyAlignment="1">
      <alignment horizontal="left"/>
    </xf>
    <xf numFmtId="4" fontId="23" fillId="0" borderId="0" xfId="0" applyNumberFormat="1" applyFont="1" applyFill="1" applyAlignment="1">
      <alignment horizontal="right"/>
    </xf>
    <xf numFmtId="4" fontId="24" fillId="0" borderId="0" xfId="0" applyNumberFormat="1" applyFont="1" applyFill="1" applyAlignment="1">
      <alignment horizontal="right"/>
    </xf>
    <xf numFmtId="4" fontId="25" fillId="0" borderId="0" xfId="0" applyNumberFormat="1" applyFont="1" applyFill="1" applyAlignment="1">
      <alignment horizontal="right"/>
    </xf>
    <xf numFmtId="0" fontId="14" fillId="0" borderId="0" xfId="0" applyFont="1" applyFill="1" applyAlignment="1">
      <alignment vertical="center"/>
    </xf>
    <xf numFmtId="4" fontId="14" fillId="0" borderId="0" xfId="0" applyNumberFormat="1" applyFont="1" applyFill="1" applyAlignment="1">
      <alignment horizontal="right" vertical="center"/>
    </xf>
    <xf numFmtId="4" fontId="23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horizontal="right"/>
    </xf>
    <xf numFmtId="4" fontId="26" fillId="0" borderId="0" xfId="0" applyNumberFormat="1" applyFont="1" applyAlignment="1">
      <alignment horizontal="right"/>
    </xf>
    <xf numFmtId="4" fontId="20" fillId="0" borderId="0" xfId="0" applyNumberFormat="1" applyFont="1" applyAlignment="1">
      <alignment horizontal="right"/>
    </xf>
    <xf numFmtId="0" fontId="26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4" fontId="23" fillId="0" borderId="0" xfId="0" applyNumberFormat="1" applyFont="1" applyAlignment="1">
      <alignment horizontal="right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25" fillId="0" borderId="0" xfId="0" applyFont="1"/>
    <xf numFmtId="4" fontId="22" fillId="0" borderId="0" xfId="0" applyNumberFormat="1" applyFont="1"/>
    <xf numFmtId="0" fontId="23" fillId="0" borderId="0" xfId="0" applyFont="1"/>
    <xf numFmtId="49" fontId="22" fillId="0" borderId="0" xfId="0" applyNumberFormat="1" applyFont="1" applyAlignment="1">
      <alignment horizontal="center"/>
    </xf>
    <xf numFmtId="4" fontId="21" fillId="0" borderId="0" xfId="0" applyNumberFormat="1" applyFont="1"/>
    <xf numFmtId="0" fontId="21" fillId="0" borderId="0" xfId="0" applyNumberFormat="1" applyFont="1" applyAlignment="1">
      <alignment horizontal="left"/>
    </xf>
    <xf numFmtId="4" fontId="22" fillId="0" borderId="0" xfId="0" applyNumberFormat="1" applyFont="1" applyFill="1"/>
    <xf numFmtId="0" fontId="22" fillId="0" borderId="0" xfId="0" applyFont="1" applyAlignment="1">
      <alignment wrapText="1"/>
    </xf>
    <xf numFmtId="0" fontId="22" fillId="0" borderId="0" xfId="0" applyFont="1" applyAlignment="1">
      <alignment horizontal="left" wrapText="1"/>
    </xf>
    <xf numFmtId="4" fontId="22" fillId="0" borderId="0" xfId="0" applyNumberFormat="1" applyFont="1" applyAlignment="1">
      <alignment horizontal="right" wrapText="1"/>
    </xf>
    <xf numFmtId="0" fontId="20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16" fillId="0" borderId="0" xfId="0" applyFont="1" applyBorder="1"/>
    <xf numFmtId="0" fontId="18" fillId="0" borderId="0" xfId="0" applyFont="1"/>
    <xf numFmtId="0" fontId="16" fillId="0" borderId="0" xfId="0" applyFont="1" applyFill="1" applyBorder="1" applyAlignment="1">
      <alignment horizontal="center"/>
    </xf>
    <xf numFmtId="0" fontId="16" fillId="0" borderId="0" xfId="0" applyFont="1"/>
    <xf numFmtId="4" fontId="18" fillId="0" borderId="0" xfId="0" applyNumberFormat="1" applyFont="1" applyAlignment="1">
      <alignment horizontal="right"/>
    </xf>
    <xf numFmtId="0" fontId="16" fillId="4" borderId="0" xfId="0" applyFont="1" applyFill="1" applyAlignment="1">
      <alignment horizontal="center"/>
    </xf>
    <xf numFmtId="0" fontId="20" fillId="4" borderId="0" xfId="0" applyFont="1" applyFill="1" applyAlignment="1">
      <alignment horizontal="left"/>
    </xf>
    <xf numFmtId="0" fontId="18" fillId="4" borderId="0" xfId="0" applyFont="1" applyFill="1" applyAlignment="1"/>
    <xf numFmtId="4" fontId="16" fillId="4" borderId="0" xfId="0" applyNumberFormat="1" applyFont="1" applyFill="1" applyAlignment="1">
      <alignment horizontal="right"/>
    </xf>
    <xf numFmtId="0" fontId="20" fillId="4" borderId="0" xfId="0" applyFont="1" applyFill="1"/>
    <xf numFmtId="0" fontId="14" fillId="5" borderId="0" xfId="0" applyFont="1" applyFill="1"/>
    <xf numFmtId="0" fontId="21" fillId="5" borderId="0" xfId="0" applyFont="1" applyFill="1"/>
    <xf numFmtId="0" fontId="21" fillId="5" borderId="0" xfId="0" applyFont="1" applyFill="1" applyAlignment="1"/>
    <xf numFmtId="4" fontId="14" fillId="5" borderId="0" xfId="0" applyNumberFormat="1" applyFont="1" applyFill="1" applyAlignment="1">
      <alignment horizontal="right"/>
    </xf>
    <xf numFmtId="0" fontId="22" fillId="5" borderId="0" xfId="0" applyFont="1" applyFill="1"/>
    <xf numFmtId="0" fontId="21" fillId="5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4" fontId="22" fillId="5" borderId="0" xfId="0" applyNumberFormat="1" applyFont="1" applyFill="1" applyAlignment="1">
      <alignment horizontal="right"/>
    </xf>
    <xf numFmtId="4" fontId="22" fillId="5" borderId="0" xfId="0" applyNumberFormat="1" applyFont="1" applyFill="1" applyBorder="1" applyAlignment="1">
      <alignment horizontal="right"/>
    </xf>
    <xf numFmtId="0" fontId="26" fillId="4" borderId="0" xfId="0" applyFont="1" applyFill="1"/>
    <xf numFmtId="4" fontId="26" fillId="4" borderId="0" xfId="0" applyNumberFormat="1" applyFont="1" applyFill="1" applyAlignment="1">
      <alignment horizontal="right"/>
    </xf>
    <xf numFmtId="0" fontId="23" fillId="5" borderId="0" xfId="0" applyFont="1" applyFill="1"/>
    <xf numFmtId="4" fontId="23" fillId="5" borderId="0" xfId="0" applyNumberFormat="1" applyFont="1" applyFill="1" applyAlignment="1">
      <alignment horizontal="right"/>
    </xf>
    <xf numFmtId="0" fontId="23" fillId="5" borderId="0" xfId="0" applyFont="1" applyFill="1" applyAlignment="1">
      <alignment horizontal="left"/>
    </xf>
    <xf numFmtId="4" fontId="21" fillId="5" borderId="0" xfId="0" applyNumberFormat="1" applyFont="1" applyFill="1" applyAlignment="1">
      <alignment horizontal="right"/>
    </xf>
    <xf numFmtId="0" fontId="22" fillId="5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0" fillId="5" borderId="0" xfId="0" applyFont="1" applyFill="1"/>
    <xf numFmtId="0" fontId="26" fillId="5" borderId="0" xfId="0" applyFont="1" applyFill="1" applyAlignment="1">
      <alignment horizontal="left"/>
    </xf>
    <xf numFmtId="4" fontId="26" fillId="5" borderId="0" xfId="0" applyNumberFormat="1" applyFont="1" applyFill="1" applyAlignment="1">
      <alignment horizontal="right"/>
    </xf>
    <xf numFmtId="0" fontId="0" fillId="5" borderId="0" xfId="0" applyFill="1"/>
    <xf numFmtId="0" fontId="20" fillId="5" borderId="0" xfId="0" applyFont="1" applyFill="1" applyAlignment="1">
      <alignment horizontal="left"/>
    </xf>
    <xf numFmtId="4" fontId="27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 vertical="center"/>
    </xf>
    <xf numFmtId="0" fontId="20" fillId="0" borderId="0" xfId="0" applyFont="1"/>
    <xf numFmtId="0" fontId="26" fillId="4" borderId="0" xfId="0" applyFont="1" applyFill="1"/>
    <xf numFmtId="0" fontId="20" fillId="0" borderId="0" xfId="0" applyFont="1" applyAlignment="1">
      <alignment horizontal="left"/>
    </xf>
    <xf numFmtId="0" fontId="23" fillId="5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6" fillId="0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5" borderId="0" xfId="0" applyFont="1" applyFill="1"/>
    <xf numFmtId="0" fontId="21" fillId="0" borderId="0" xfId="0" applyFont="1" applyFill="1" applyAlignment="1">
      <alignment horizontal="left"/>
    </xf>
    <xf numFmtId="0" fontId="26" fillId="0" borderId="0" xfId="0" applyFont="1" applyAlignment="1">
      <alignment horizontal="left"/>
    </xf>
    <xf numFmtId="0" fontId="21" fillId="5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6" fillId="0" borderId="0" xfId="0" applyFont="1" applyFill="1" applyBorder="1" applyAlignment="1">
      <alignment horizontal="left"/>
    </xf>
    <xf numFmtId="0" fontId="26" fillId="0" borderId="0" xfId="0" applyFont="1"/>
    <xf numFmtId="0" fontId="1" fillId="0" borderId="0" xfId="0" applyFont="1"/>
    <xf numFmtId="43" fontId="11" fillId="2" borderId="3" xfId="1" applyFont="1" applyFill="1" applyBorder="1" applyAlignment="1">
      <alignment horizontal="left" vertical="center" wrapText="1"/>
    </xf>
    <xf numFmtId="43" fontId="3" fillId="2" borderId="3" xfId="1" applyFont="1" applyFill="1" applyBorder="1" applyAlignment="1">
      <alignment horizontal="right"/>
    </xf>
    <xf numFmtId="43" fontId="0" fillId="0" borderId="3" xfId="1" applyFont="1" applyBorder="1"/>
    <xf numFmtId="43" fontId="0" fillId="0" borderId="0" xfId="1" applyFont="1"/>
    <xf numFmtId="43" fontId="10" fillId="2" borderId="3" xfId="1" quotePrefix="1" applyFont="1" applyFill="1" applyBorder="1" applyAlignment="1">
      <alignment horizontal="left" vertical="center" wrapText="1"/>
    </xf>
    <xf numFmtId="43" fontId="10" fillId="2" borderId="3" xfId="1" applyFont="1" applyFill="1" applyBorder="1" applyAlignment="1">
      <alignment horizontal="left" vertical="center"/>
    </xf>
    <xf numFmtId="43" fontId="6" fillId="0" borderId="3" xfId="1" applyFont="1" applyBorder="1" applyAlignment="1">
      <alignment horizontal="right"/>
    </xf>
    <xf numFmtId="43" fontId="15" fillId="0" borderId="0" xfId="1" applyFont="1"/>
    <xf numFmtId="43" fontId="6" fillId="3" borderId="3" xfId="1" applyFont="1" applyFill="1" applyBorder="1" applyAlignment="1">
      <alignment horizontal="right"/>
    </xf>
    <xf numFmtId="43" fontId="0" fillId="3" borderId="0" xfId="1" applyFont="1" applyFill="1"/>
    <xf numFmtId="0" fontId="2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26" fillId="4" borderId="0" xfId="0" applyFont="1" applyFill="1" applyAlignment="1">
      <alignment horizontal="center"/>
    </xf>
    <xf numFmtId="0" fontId="22" fillId="5" borderId="0" xfId="0" applyFont="1" applyFill="1" applyAlignment="1">
      <alignment horizontal="center"/>
    </xf>
    <xf numFmtId="0" fontId="23" fillId="5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43" fontId="6" fillId="3" borderId="3" xfId="1" applyFont="1" applyFill="1" applyBorder="1" applyAlignment="1">
      <alignment horizontal="right" wrapText="1"/>
    </xf>
    <xf numFmtId="4" fontId="22" fillId="0" borderId="0" xfId="0" applyNumberFormat="1" applyFont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center" wrapText="1"/>
    </xf>
    <xf numFmtId="0" fontId="0" fillId="0" borderId="0" xfId="0" applyBorder="1"/>
    <xf numFmtId="0" fontId="18" fillId="0" borderId="0" xfId="0" applyFont="1" applyFill="1" applyBorder="1" applyAlignment="1"/>
    <xf numFmtId="4" fontId="16" fillId="4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/>
    </xf>
    <xf numFmtId="4" fontId="14" fillId="5" borderId="0" xfId="0" applyNumberFormat="1" applyFont="1" applyFill="1" applyBorder="1" applyAlignment="1">
      <alignment horizontal="right"/>
    </xf>
    <xf numFmtId="4" fontId="21" fillId="0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>
      <alignment horizontal="right"/>
    </xf>
    <xf numFmtId="4" fontId="30" fillId="0" borderId="0" xfId="0" applyNumberFormat="1" applyFont="1" applyFill="1" applyBorder="1" applyAlignment="1" applyProtection="1">
      <alignment horizontal="right" vertical="top" shrinkToFit="1"/>
      <protection locked="0"/>
    </xf>
    <xf numFmtId="4" fontId="21" fillId="5" borderId="0" xfId="0" applyNumberFormat="1" applyFont="1" applyFill="1" applyBorder="1" applyAlignment="1">
      <alignment horizontal="right"/>
    </xf>
    <xf numFmtId="4" fontId="14" fillId="0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 applyBorder="1" applyAlignment="1">
      <alignment horizontal="right"/>
    </xf>
    <xf numFmtId="4" fontId="26" fillId="0" borderId="0" xfId="0" applyNumberFormat="1" applyFont="1" applyBorder="1" applyAlignment="1">
      <alignment horizontal="right"/>
    </xf>
    <xf numFmtId="4" fontId="26" fillId="5" borderId="0" xfId="0" applyNumberFormat="1" applyFont="1" applyFill="1" applyBorder="1" applyAlignment="1">
      <alignment horizontal="right"/>
    </xf>
    <xf numFmtId="4" fontId="27" fillId="0" borderId="0" xfId="0" applyNumberFormat="1" applyFont="1" applyBorder="1" applyAlignment="1">
      <alignment horizontal="right"/>
    </xf>
    <xf numFmtId="4" fontId="20" fillId="0" borderId="0" xfId="0" applyNumberFormat="1" applyFont="1" applyBorder="1" applyAlignment="1">
      <alignment horizontal="right"/>
    </xf>
    <xf numFmtId="4" fontId="26" fillId="4" borderId="0" xfId="0" applyNumberFormat="1" applyFont="1" applyFill="1" applyBorder="1" applyAlignment="1">
      <alignment horizontal="right"/>
    </xf>
    <xf numFmtId="4" fontId="23" fillId="5" borderId="0" xfId="0" applyNumberFormat="1" applyFont="1" applyFill="1" applyBorder="1" applyAlignment="1">
      <alignment horizontal="right"/>
    </xf>
    <xf numFmtId="4" fontId="23" fillId="0" borderId="0" xfId="0" applyNumberFormat="1" applyFont="1" applyBorder="1" applyAlignment="1">
      <alignment horizontal="right"/>
    </xf>
    <xf numFmtId="4" fontId="24" fillId="0" borderId="0" xfId="0" applyNumberFormat="1" applyFont="1" applyBorder="1" applyAlignment="1">
      <alignment horizontal="right"/>
    </xf>
    <xf numFmtId="4" fontId="22" fillId="0" borderId="0" xfId="0" applyNumberFormat="1" applyFont="1" applyFill="1" applyBorder="1"/>
    <xf numFmtId="4" fontId="22" fillId="0" borderId="0" xfId="0" applyNumberFormat="1" applyFont="1" applyBorder="1" applyAlignment="1">
      <alignment horizontal="right" wrapText="1"/>
    </xf>
    <xf numFmtId="4" fontId="18" fillId="0" borderId="0" xfId="0" applyNumberFormat="1" applyFont="1" applyBorder="1" applyAlignment="1">
      <alignment horizontal="right"/>
    </xf>
    <xf numFmtId="0" fontId="20" fillId="0" borderId="0" xfId="0" applyFont="1" applyBorder="1"/>
    <xf numFmtId="0" fontId="22" fillId="0" borderId="0" xfId="0" applyFont="1" applyBorder="1"/>
    <xf numFmtId="0" fontId="25" fillId="0" borderId="0" xfId="0" applyFont="1" applyBorder="1"/>
    <xf numFmtId="0" fontId="5" fillId="2" borderId="0" xfId="0" applyFont="1" applyFill="1" applyAlignment="1">
      <alignment horizontal="center" vertical="center" wrapText="1"/>
    </xf>
    <xf numFmtId="43" fontId="11" fillId="0" borderId="1" xfId="1" quotePrefix="1" applyFont="1" applyBorder="1" applyAlignment="1">
      <alignment horizontal="left" vertical="center" wrapText="1"/>
    </xf>
    <xf numFmtId="43" fontId="9" fillId="0" borderId="2" xfId="1" applyFont="1" applyBorder="1" applyAlignment="1">
      <alignment vertical="center" wrapText="1"/>
    </xf>
    <xf numFmtId="43" fontId="11" fillId="0" borderId="1" xfId="1" quotePrefix="1" applyFont="1" applyBorder="1" applyAlignment="1">
      <alignment horizontal="left" vertical="center"/>
    </xf>
    <xf numFmtId="43" fontId="9" fillId="0" borderId="2" xfId="1" applyFont="1" applyBorder="1" applyAlignment="1">
      <alignment vertical="center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11" fillId="3" borderId="1" xfId="0" applyFont="1" applyFill="1" applyBorder="1" applyAlignment="1">
      <alignment horizontal="left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vertical="center"/>
    </xf>
    <xf numFmtId="43" fontId="11" fillId="0" borderId="1" xfId="1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wrapText="1"/>
    </xf>
    <xf numFmtId="0" fontId="6" fillId="0" borderId="1" xfId="0" quotePrefix="1" applyFont="1" applyBorder="1" applyAlignment="1">
      <alignment horizontal="center" wrapText="1"/>
    </xf>
    <xf numFmtId="0" fontId="6" fillId="0" borderId="2" xfId="0" quotePrefix="1" applyFont="1" applyBorder="1" applyAlignment="1">
      <alignment horizontal="center" wrapText="1"/>
    </xf>
    <xf numFmtId="0" fontId="6" fillId="0" borderId="4" xfId="0" quotePrefix="1" applyFont="1" applyBorder="1" applyAlignment="1">
      <alignment horizontal="center" wrapText="1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Font="1" applyBorder="1" applyAlignment="1">
      <alignment vertical="center"/>
    </xf>
    <xf numFmtId="0" fontId="7" fillId="2" borderId="0" xfId="0" quotePrefix="1" applyFont="1" applyFill="1" applyAlignment="1">
      <alignment horizontal="left" wrapText="1"/>
    </xf>
    <xf numFmtId="0" fontId="11" fillId="0" borderId="0" xfId="0" applyFont="1" applyAlignment="1">
      <alignment horizontal="left" vertical="top" wrapText="1"/>
    </xf>
    <xf numFmtId="43" fontId="11" fillId="3" borderId="1" xfId="1" quotePrefix="1" applyFont="1" applyFill="1" applyBorder="1" applyAlignment="1">
      <alignment horizontal="left" vertical="center" wrapText="1"/>
    </xf>
    <xf numFmtId="43" fontId="9" fillId="3" borderId="2" xfId="1" applyFont="1" applyFill="1" applyBorder="1" applyAlignment="1">
      <alignment vertical="center" wrapText="1"/>
    </xf>
    <xf numFmtId="0" fontId="16" fillId="2" borderId="0" xfId="0" applyFont="1" applyFill="1" applyAlignment="1">
      <alignment horizontal="left" vertical="center" wrapText="1"/>
    </xf>
    <xf numFmtId="43" fontId="6" fillId="3" borderId="1" xfId="1" applyFont="1" applyFill="1" applyBorder="1" applyAlignment="1">
      <alignment horizontal="left" vertical="center" wrapText="1"/>
    </xf>
    <xf numFmtId="43" fontId="6" fillId="3" borderId="2" xfId="1" applyFont="1" applyFill="1" applyBorder="1" applyAlignment="1">
      <alignment horizontal="left" vertical="center" wrapText="1"/>
    </xf>
    <xf numFmtId="43" fontId="6" fillId="3" borderId="4" xfId="1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4" fontId="27" fillId="0" borderId="0" xfId="0" applyNumberFormat="1" applyFont="1" applyAlignment="1">
      <alignment horizontal="left"/>
    </xf>
    <xf numFmtId="0" fontId="29" fillId="0" borderId="0" xfId="0" applyFont="1" applyAlignment="1"/>
    <xf numFmtId="0" fontId="0" fillId="0" borderId="0" xfId="0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left" vertical="top" wrapText="1"/>
    </xf>
    <xf numFmtId="4" fontId="24" fillId="0" borderId="0" xfId="0" applyNumberFormat="1" applyFont="1" applyAlignment="1">
      <alignment horizontal="left"/>
    </xf>
    <xf numFmtId="0" fontId="24" fillId="0" borderId="0" xfId="0" applyFont="1" applyAlignment="1">
      <alignment horizontal="left" wrapText="1"/>
    </xf>
    <xf numFmtId="0" fontId="20" fillId="0" borderId="0" xfId="0" applyFont="1"/>
    <xf numFmtId="0" fontId="26" fillId="0" borderId="0" xfId="0" applyFont="1" applyBorder="1" applyAlignment="1">
      <alignment horizontal="left"/>
    </xf>
    <xf numFmtId="4" fontId="14" fillId="5" borderId="0" xfId="0" applyNumberFormat="1" applyFont="1" applyFill="1" applyAlignment="1">
      <alignment horizontal="right" vertical="center"/>
    </xf>
    <xf numFmtId="0" fontId="26" fillId="4" borderId="0" xfId="0" applyFont="1" applyFill="1"/>
    <xf numFmtId="0" fontId="20" fillId="0" borderId="0" xfId="0" applyFont="1" applyAlignment="1">
      <alignment horizontal="left"/>
    </xf>
    <xf numFmtId="0" fontId="23" fillId="5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5" borderId="0" xfId="0" applyFont="1" applyFill="1"/>
    <xf numFmtId="0" fontId="26" fillId="4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14" fillId="0" borderId="0" xfId="0" applyFont="1" applyFill="1" applyAlignment="1">
      <alignment horizontal="left" wrapText="1"/>
    </xf>
    <xf numFmtId="0" fontId="26" fillId="0" borderId="0" xfId="0" applyFont="1" applyAlignment="1">
      <alignment horizontal="left"/>
    </xf>
    <xf numFmtId="0" fontId="21" fillId="5" borderId="0" xfId="0" applyFont="1" applyFill="1" applyAlignment="1">
      <alignment horizontal="left"/>
    </xf>
    <xf numFmtId="4" fontId="14" fillId="5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left"/>
    </xf>
    <xf numFmtId="0" fontId="14" fillId="5" borderId="0" xfId="0" applyFont="1" applyFill="1" applyAlignment="1">
      <alignment horizontal="right" vertical="center"/>
    </xf>
    <xf numFmtId="0" fontId="21" fillId="5" borderId="0" xfId="0" applyFont="1" applyFill="1" applyAlignment="1">
      <alignment horizontal="center"/>
    </xf>
    <xf numFmtId="0" fontId="14" fillId="5" borderId="0" xfId="0" applyFont="1" applyFill="1" applyAlignment="1">
      <alignment horizontal="left" wrapText="1"/>
    </xf>
    <xf numFmtId="0" fontId="16" fillId="4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14" fillId="5" borderId="0" xfId="0" applyFont="1" applyFill="1" applyAlignment="1">
      <alignment horizontal="left"/>
    </xf>
    <xf numFmtId="0" fontId="18" fillId="0" borderId="5" xfId="0" applyFont="1" applyFill="1" applyBorder="1" applyAlignment="1">
      <alignment horizontal="left"/>
    </xf>
    <xf numFmtId="0" fontId="14" fillId="0" borderId="2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</cellXfs>
  <cellStyles count="2">
    <cellStyle name="Normalno" xfId="0" builtinId="0"/>
    <cellStyle name="Zarez" xfId="1" builtinId="3"/>
  </cellStyles>
  <dxfs count="24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45"/>
  <sheetViews>
    <sheetView tabSelected="1" workbookViewId="0">
      <selection activeCell="B7" sqref="B7:L7"/>
    </sheetView>
  </sheetViews>
  <sheetFormatPr defaultRowHeight="14.4" x14ac:dyDescent="0.3"/>
  <cols>
    <col min="6" max="10" width="25.33203125" customWidth="1"/>
    <col min="11" max="12" width="15.6640625" customWidth="1"/>
  </cols>
  <sheetData>
    <row r="1" spans="1:12" x14ac:dyDescent="0.3">
      <c r="A1" t="s">
        <v>138</v>
      </c>
    </row>
    <row r="2" spans="1:12" x14ac:dyDescent="0.3">
      <c r="A2" t="s">
        <v>139</v>
      </c>
    </row>
    <row r="3" spans="1:12" x14ac:dyDescent="0.3">
      <c r="A3" t="s">
        <v>140</v>
      </c>
      <c r="C3" t="s">
        <v>166</v>
      </c>
    </row>
    <row r="4" spans="1:12" x14ac:dyDescent="0.3">
      <c r="A4" t="s">
        <v>141</v>
      </c>
    </row>
    <row r="5" spans="1:12" x14ac:dyDescent="0.3">
      <c r="A5" t="s">
        <v>165</v>
      </c>
    </row>
    <row r="7" spans="1:12" ht="40.950000000000003" customHeight="1" x14ac:dyDescent="0.3">
      <c r="B7" s="199" t="s">
        <v>167</v>
      </c>
      <c r="C7" s="199"/>
      <c r="D7" s="199"/>
      <c r="E7" s="199"/>
      <c r="F7" s="199"/>
      <c r="G7" s="199"/>
      <c r="H7" s="199"/>
      <c r="I7" s="199"/>
      <c r="J7" s="199"/>
      <c r="K7" s="199"/>
      <c r="L7" s="199"/>
    </row>
    <row r="8" spans="1:12" ht="15.75" customHeight="1" x14ac:dyDescent="0.3">
      <c r="B8" s="199" t="s">
        <v>5</v>
      </c>
      <c r="C8" s="199"/>
      <c r="D8" s="199"/>
      <c r="E8" s="199"/>
      <c r="F8" s="199"/>
      <c r="G8" s="199"/>
      <c r="H8" s="199"/>
      <c r="I8" s="199"/>
      <c r="J8" s="199"/>
      <c r="K8" s="199"/>
      <c r="L8" s="199"/>
    </row>
    <row r="9" spans="1:12" ht="6.75" customHeight="1" x14ac:dyDescent="0.3">
      <c r="B9" s="220"/>
      <c r="C9" s="220"/>
      <c r="D9" s="220"/>
      <c r="E9" s="34"/>
      <c r="F9" s="34"/>
      <c r="G9" s="34"/>
      <c r="H9" s="34"/>
      <c r="I9" s="34"/>
      <c r="J9" s="36"/>
      <c r="K9" s="36"/>
      <c r="L9" s="35"/>
    </row>
    <row r="10" spans="1:12" ht="18" customHeight="1" x14ac:dyDescent="0.3">
      <c r="B10" s="199" t="s">
        <v>39</v>
      </c>
      <c r="C10" s="199"/>
      <c r="D10" s="199"/>
      <c r="E10" s="199"/>
      <c r="F10" s="199"/>
      <c r="G10" s="199"/>
      <c r="H10" s="199"/>
      <c r="I10" s="199"/>
      <c r="J10" s="199"/>
      <c r="K10" s="199"/>
      <c r="L10" s="199"/>
    </row>
    <row r="11" spans="1:12" ht="18" customHeight="1" x14ac:dyDescent="0.3">
      <c r="B11" s="37"/>
      <c r="C11" s="38"/>
      <c r="D11" s="38"/>
      <c r="E11" s="38"/>
      <c r="F11" s="38"/>
      <c r="G11" s="38"/>
      <c r="H11" s="38"/>
      <c r="I11" s="38"/>
      <c r="J11" s="38"/>
      <c r="K11" s="38"/>
      <c r="L11" s="35"/>
    </row>
    <row r="12" spans="1:12" x14ac:dyDescent="0.3">
      <c r="B12" s="210" t="s">
        <v>40</v>
      </c>
      <c r="C12" s="210"/>
      <c r="D12" s="210"/>
      <c r="E12" s="210"/>
      <c r="F12" s="210"/>
      <c r="G12" s="39"/>
      <c r="H12" s="39"/>
      <c r="I12" s="39"/>
      <c r="J12" s="39"/>
      <c r="K12" s="40"/>
      <c r="L12" s="35"/>
    </row>
    <row r="13" spans="1:12" ht="26.4" x14ac:dyDescent="0.3">
      <c r="B13" s="211" t="s">
        <v>2</v>
      </c>
      <c r="C13" s="212"/>
      <c r="D13" s="212"/>
      <c r="E13" s="212"/>
      <c r="F13" s="213"/>
      <c r="G13" s="21" t="s">
        <v>163</v>
      </c>
      <c r="H13" s="1" t="s">
        <v>157</v>
      </c>
      <c r="I13" s="21" t="s">
        <v>164</v>
      </c>
      <c r="J13" s="1" t="s">
        <v>9</v>
      </c>
      <c r="K13" s="1" t="s">
        <v>31</v>
      </c>
    </row>
    <row r="14" spans="1:12" s="24" customFormat="1" ht="10.199999999999999" x14ac:dyDescent="0.2">
      <c r="B14" s="204">
        <v>1</v>
      </c>
      <c r="C14" s="204"/>
      <c r="D14" s="204"/>
      <c r="E14" s="204"/>
      <c r="F14" s="205"/>
      <c r="G14" s="23">
        <v>2</v>
      </c>
      <c r="H14" s="22">
        <v>3</v>
      </c>
      <c r="I14" s="22">
        <v>4</v>
      </c>
      <c r="J14" s="22" t="s">
        <v>147</v>
      </c>
      <c r="K14" s="22" t="s">
        <v>148</v>
      </c>
    </row>
    <row r="15" spans="1:12" x14ac:dyDescent="0.3">
      <c r="B15" s="206" t="s">
        <v>0</v>
      </c>
      <c r="C15" s="207"/>
      <c r="D15" s="207"/>
      <c r="E15" s="207"/>
      <c r="F15" s="208"/>
      <c r="G15" s="17"/>
      <c r="H15" s="17"/>
      <c r="I15" s="17"/>
      <c r="J15" s="17"/>
      <c r="K15" s="17"/>
    </row>
    <row r="16" spans="1:12" s="152" customFormat="1" x14ac:dyDescent="0.3">
      <c r="B16" s="209" t="s">
        <v>32</v>
      </c>
      <c r="C16" s="201"/>
      <c r="D16" s="201"/>
      <c r="E16" s="201"/>
      <c r="F16" s="203"/>
      <c r="G16" s="155">
        <v>481364.87</v>
      </c>
      <c r="H16" s="155">
        <v>1143071</v>
      </c>
      <c r="I16" s="155">
        <v>576236.67000000004</v>
      </c>
      <c r="J16" s="155">
        <f>I16/G16*100</f>
        <v>119.70891644003852</v>
      </c>
      <c r="K16" s="155">
        <f>I16/H16*100</f>
        <v>50.41127541508795</v>
      </c>
    </row>
    <row r="17" spans="1:42" x14ac:dyDescent="0.3">
      <c r="B17" s="214" t="s">
        <v>37</v>
      </c>
      <c r="C17" s="215"/>
      <c r="D17" s="215"/>
      <c r="E17" s="215"/>
      <c r="F17" s="215"/>
      <c r="G17" s="16">
        <v>0</v>
      </c>
      <c r="H17" s="16"/>
      <c r="I17" s="16"/>
      <c r="J17" s="16"/>
      <c r="K17" s="16"/>
    </row>
    <row r="18" spans="1:42" x14ac:dyDescent="0.3">
      <c r="B18" s="18" t="s">
        <v>1</v>
      </c>
      <c r="C18" s="30"/>
      <c r="D18" s="30"/>
      <c r="E18" s="30"/>
      <c r="F18" s="30"/>
      <c r="G18" s="17"/>
      <c r="H18" s="17"/>
      <c r="I18" s="17"/>
      <c r="J18" s="17"/>
      <c r="K18" s="17"/>
    </row>
    <row r="19" spans="1:42" s="152" customFormat="1" x14ac:dyDescent="0.3">
      <c r="B19" s="200" t="s">
        <v>33</v>
      </c>
      <c r="C19" s="201"/>
      <c r="D19" s="201"/>
      <c r="E19" s="201"/>
      <c r="F19" s="201"/>
      <c r="G19" s="155">
        <v>470835.07</v>
      </c>
      <c r="H19" s="155">
        <v>1130808</v>
      </c>
      <c r="I19" s="155">
        <v>565169.31999999995</v>
      </c>
      <c r="J19" s="155">
        <f>I19/G19*100</f>
        <v>120.03551901943072</v>
      </c>
      <c r="K19" s="155">
        <f>I19/H19*100</f>
        <v>49.979246697936333</v>
      </c>
    </row>
    <row r="20" spans="1:42" s="152" customFormat="1" x14ac:dyDescent="0.3">
      <c r="B20" s="202" t="s">
        <v>34</v>
      </c>
      <c r="C20" s="203"/>
      <c r="D20" s="203"/>
      <c r="E20" s="203"/>
      <c r="F20" s="203"/>
      <c r="G20" s="155">
        <v>1375.65</v>
      </c>
      <c r="H20" s="155">
        <v>12630</v>
      </c>
      <c r="I20" s="155">
        <v>0</v>
      </c>
      <c r="J20" s="155">
        <f>I20/G20*100</f>
        <v>0</v>
      </c>
      <c r="K20" s="155">
        <f>I20/H20*100</f>
        <v>0</v>
      </c>
    </row>
    <row r="21" spans="1:42" s="152" customFormat="1" x14ac:dyDescent="0.3">
      <c r="B21" s="218" t="s">
        <v>41</v>
      </c>
      <c r="C21" s="219"/>
      <c r="D21" s="219"/>
      <c r="E21" s="219"/>
      <c r="F21" s="219"/>
      <c r="G21" s="157">
        <v>9154.15</v>
      </c>
      <c r="H21" s="167">
        <v>0</v>
      </c>
      <c r="I21" s="167">
        <v>11067.35</v>
      </c>
      <c r="J21" s="167"/>
      <c r="K21" s="167"/>
    </row>
    <row r="22" spans="1:42" ht="17.399999999999999" x14ac:dyDescent="0.3">
      <c r="B22" s="34"/>
      <c r="C22" s="41"/>
      <c r="D22" s="41"/>
      <c r="E22" s="41"/>
      <c r="F22" s="41"/>
      <c r="G22" s="41"/>
      <c r="H22" s="42"/>
      <c r="I22" s="42"/>
      <c r="J22" s="42"/>
      <c r="K22" s="42"/>
    </row>
    <row r="23" spans="1:42" ht="18" customHeight="1" x14ac:dyDescent="0.3">
      <c r="B23" s="210" t="s">
        <v>42</v>
      </c>
      <c r="C23" s="210"/>
      <c r="D23" s="210"/>
      <c r="E23" s="210"/>
      <c r="F23" s="210"/>
      <c r="G23" s="41"/>
      <c r="H23" s="42"/>
      <c r="I23" s="42"/>
      <c r="J23" s="42"/>
      <c r="K23" s="42"/>
    </row>
    <row r="24" spans="1:42" ht="26.4" x14ac:dyDescent="0.3">
      <c r="B24" s="211" t="s">
        <v>2</v>
      </c>
      <c r="C24" s="212"/>
      <c r="D24" s="212"/>
      <c r="E24" s="212"/>
      <c r="F24" s="213"/>
      <c r="G24" s="21" t="s">
        <v>47</v>
      </c>
      <c r="H24" s="1" t="s">
        <v>48</v>
      </c>
      <c r="I24" s="21" t="s">
        <v>49</v>
      </c>
      <c r="J24" s="1" t="s">
        <v>9</v>
      </c>
      <c r="K24" s="1" t="s">
        <v>31</v>
      </c>
    </row>
    <row r="25" spans="1:42" s="24" customFormat="1" x14ac:dyDescent="0.3">
      <c r="B25" s="204">
        <v>1</v>
      </c>
      <c r="C25" s="204"/>
      <c r="D25" s="204"/>
      <c r="E25" s="204"/>
      <c r="F25" s="205"/>
      <c r="G25" s="23">
        <v>2</v>
      </c>
      <c r="H25" s="22">
        <v>4</v>
      </c>
      <c r="I25" s="22">
        <v>5</v>
      </c>
      <c r="J25" s="22" t="s">
        <v>10</v>
      </c>
      <c r="K25" s="22" t="s">
        <v>11</v>
      </c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</row>
    <row r="26" spans="1:42" ht="15.75" customHeight="1" x14ac:dyDescent="0.3">
      <c r="A26" s="24"/>
      <c r="B26" s="224" t="s">
        <v>35</v>
      </c>
      <c r="C26" s="229"/>
      <c r="D26" s="229"/>
      <c r="E26" s="229"/>
      <c r="F26" s="230"/>
      <c r="G26" s="16"/>
      <c r="H26" s="16"/>
      <c r="I26" s="16"/>
      <c r="J26" s="16"/>
      <c r="K26" s="16"/>
    </row>
    <row r="27" spans="1:42" x14ac:dyDescent="0.3">
      <c r="A27" s="24"/>
      <c r="B27" s="224" t="s">
        <v>36</v>
      </c>
      <c r="C27" s="225"/>
      <c r="D27" s="225"/>
      <c r="E27" s="225"/>
      <c r="F27" s="225"/>
      <c r="G27" s="16"/>
      <c r="H27" s="16"/>
      <c r="I27" s="16"/>
      <c r="J27" s="16"/>
      <c r="K27" s="16"/>
    </row>
    <row r="28" spans="1:42" s="31" customFormat="1" ht="15" customHeight="1" x14ac:dyDescent="0.3">
      <c r="A28" s="24"/>
      <c r="B28" s="226" t="s">
        <v>38</v>
      </c>
      <c r="C28" s="227"/>
      <c r="D28" s="227"/>
      <c r="E28" s="227"/>
      <c r="F28" s="228"/>
      <c r="G28" s="17"/>
      <c r="H28" s="17"/>
      <c r="I28" s="17"/>
      <c r="J28" s="17"/>
      <c r="K28" s="17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</row>
    <row r="29" spans="1:42" s="158" customFormat="1" ht="15" customHeight="1" x14ac:dyDescent="0.3">
      <c r="A29" s="156"/>
      <c r="B29" s="221" t="s">
        <v>43</v>
      </c>
      <c r="C29" s="222"/>
      <c r="D29" s="222"/>
      <c r="E29" s="222"/>
      <c r="F29" s="223"/>
      <c r="G29" s="157">
        <v>17036.86</v>
      </c>
      <c r="H29" s="157"/>
      <c r="I29" s="157">
        <v>16636.07</v>
      </c>
      <c r="J29" s="157"/>
      <c r="K29" s="157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  <c r="AC29" s="152"/>
      <c r="AD29" s="152"/>
      <c r="AE29" s="152"/>
      <c r="AF29" s="152"/>
      <c r="AG29" s="152"/>
      <c r="AH29" s="152"/>
      <c r="AI29" s="152"/>
      <c r="AJ29" s="152"/>
      <c r="AK29" s="152"/>
      <c r="AL29" s="152"/>
      <c r="AM29" s="152"/>
      <c r="AN29" s="152"/>
      <c r="AO29" s="152"/>
      <c r="AP29" s="152"/>
    </row>
    <row r="30" spans="1:42" s="152" customFormat="1" x14ac:dyDescent="0.3">
      <c r="A30" s="156"/>
      <c r="B30" s="218" t="s">
        <v>44</v>
      </c>
      <c r="C30" s="219"/>
      <c r="D30" s="219"/>
      <c r="E30" s="219"/>
      <c r="F30" s="219"/>
      <c r="G30" s="157"/>
      <c r="H30" s="157"/>
      <c r="I30" s="157">
        <v>27703.42</v>
      </c>
      <c r="J30" s="157"/>
      <c r="K30" s="157"/>
    </row>
    <row r="31" spans="1:42" ht="15.6" x14ac:dyDescent="0.3">
      <c r="B31" s="43"/>
      <c r="C31" s="44"/>
      <c r="D31" s="44"/>
      <c r="E31" s="44"/>
      <c r="F31" s="44"/>
      <c r="G31" s="45"/>
      <c r="H31" s="45"/>
      <c r="I31" s="45"/>
      <c r="J31" s="45"/>
      <c r="K31" s="45"/>
      <c r="L31" s="35"/>
    </row>
    <row r="32" spans="1:42" ht="15.6" x14ac:dyDescent="0.3">
      <c r="B32" s="216"/>
      <c r="C32" s="216"/>
      <c r="D32" s="216"/>
      <c r="E32" s="216"/>
      <c r="F32" s="216"/>
      <c r="G32" s="216"/>
      <c r="H32" s="216"/>
      <c r="I32" s="216"/>
      <c r="J32" s="216"/>
      <c r="K32" s="216"/>
      <c r="L32" s="216"/>
    </row>
    <row r="33" spans="1:17" ht="15.6" x14ac:dyDescent="0.3">
      <c r="B33" s="13"/>
      <c r="C33" s="14"/>
      <c r="D33" s="14"/>
      <c r="E33" s="14"/>
      <c r="F33" s="14"/>
      <c r="G33" s="15"/>
      <c r="H33" s="15"/>
      <c r="I33" s="15"/>
      <c r="J33" s="15"/>
      <c r="K33" s="15"/>
    </row>
    <row r="34" spans="1:17" ht="15" customHeight="1" x14ac:dyDescent="0.3"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</row>
    <row r="35" spans="1:17" x14ac:dyDescent="0.3"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</row>
    <row r="36" spans="1:17" ht="15" customHeight="1" x14ac:dyDescent="0.3"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</row>
    <row r="37" spans="1:17" ht="36.75" customHeight="1" x14ac:dyDescent="0.3"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</row>
    <row r="38" spans="1:17" ht="15" customHeight="1" x14ac:dyDescent="0.3">
      <c r="B38" s="235"/>
      <c r="C38" s="235"/>
      <c r="D38" s="235"/>
      <c r="E38" s="235"/>
      <c r="F38" s="235"/>
      <c r="G38" s="235"/>
      <c r="H38" s="235"/>
      <c r="I38" s="235"/>
      <c r="J38" s="235"/>
      <c r="K38" s="235"/>
      <c r="L38" s="235"/>
    </row>
    <row r="39" spans="1:17" x14ac:dyDescent="0.3">
      <c r="B39" s="235"/>
      <c r="C39" s="235"/>
      <c r="D39" s="235"/>
      <c r="E39" s="235"/>
      <c r="F39" s="235"/>
      <c r="G39" s="235"/>
      <c r="H39" s="235"/>
      <c r="I39" s="235"/>
      <c r="J39" s="235"/>
      <c r="K39" s="235"/>
      <c r="L39" s="235"/>
    </row>
    <row r="40" spans="1:17" s="61" customFormat="1" ht="12.75" customHeight="1" x14ac:dyDescent="0.2">
      <c r="A40" s="231" t="s">
        <v>149</v>
      </c>
      <c r="B40" s="231"/>
      <c r="C40" s="231"/>
      <c r="D40" s="231"/>
      <c r="E40" s="231"/>
      <c r="F40" s="231"/>
      <c r="G40" s="231"/>
      <c r="H40" s="231"/>
      <c r="I40" s="231"/>
      <c r="J40" s="231"/>
      <c r="K40" s="231"/>
      <c r="L40" s="231"/>
      <c r="M40" s="231"/>
      <c r="N40" s="231"/>
      <c r="O40" s="231"/>
      <c r="P40" s="82"/>
    </row>
    <row r="41" spans="1:17" s="61" customFormat="1" ht="12.75" customHeight="1" x14ac:dyDescent="0.3">
      <c r="A41" s="232"/>
      <c r="B41" s="232"/>
      <c r="C41" s="232"/>
      <c r="D41" s="232"/>
      <c r="E41" s="232"/>
      <c r="F41" s="232"/>
      <c r="G41" s="232"/>
      <c r="H41" s="232"/>
      <c r="I41" s="232"/>
      <c r="J41" s="232"/>
      <c r="K41" s="232"/>
      <c r="L41"/>
      <c r="M41"/>
      <c r="N41"/>
      <c r="O41"/>
      <c r="P41" s="82"/>
    </row>
    <row r="42" spans="1:17" s="61" customFormat="1" ht="12.75" customHeight="1" x14ac:dyDescent="0.3">
      <c r="A42" s="233"/>
      <c r="B42" s="233"/>
      <c r="C42" s="233"/>
      <c r="D42" s="233"/>
      <c r="E42" s="233"/>
      <c r="F42" s="233"/>
      <c r="G42" s="233"/>
      <c r="H42" s="233"/>
      <c r="I42" s="233"/>
      <c r="J42" s="233"/>
      <c r="K42" s="233"/>
      <c r="L42" s="233"/>
      <c r="M42" s="233"/>
      <c r="N42" s="233"/>
      <c r="O42" s="233"/>
      <c r="P42" s="79"/>
      <c r="Q42"/>
    </row>
    <row r="43" spans="1:17" s="61" customFormat="1" ht="12.75" customHeight="1" x14ac:dyDescent="0.3">
      <c r="A43" s="234"/>
      <c r="B43" s="234"/>
      <c r="C43" s="234"/>
      <c r="D43" s="234"/>
      <c r="E43" s="234"/>
      <c r="F43" s="234"/>
      <c r="G43" s="234"/>
      <c r="H43" s="234"/>
      <c r="I43" s="234"/>
      <c r="J43" s="234"/>
      <c r="K43" s="234"/>
      <c r="L43" s="234"/>
      <c r="M43" s="234"/>
      <c r="N43" s="234"/>
      <c r="O43" s="234"/>
      <c r="P43"/>
      <c r="Q43"/>
    </row>
    <row r="44" spans="1:17" x14ac:dyDescent="0.3">
      <c r="J44" t="s">
        <v>145</v>
      </c>
    </row>
    <row r="45" spans="1:17" x14ac:dyDescent="0.3">
      <c r="J45" t="s">
        <v>146</v>
      </c>
    </row>
  </sheetData>
  <mergeCells count="30">
    <mergeCell ref="A40:O40"/>
    <mergeCell ref="A41:K41"/>
    <mergeCell ref="A42:O42"/>
    <mergeCell ref="A43:O43"/>
    <mergeCell ref="B38:L39"/>
    <mergeCell ref="B21:F21"/>
    <mergeCell ref="B30:F30"/>
    <mergeCell ref="B9:D9"/>
    <mergeCell ref="B29:F29"/>
    <mergeCell ref="B24:F24"/>
    <mergeCell ref="B25:F25"/>
    <mergeCell ref="B27:F27"/>
    <mergeCell ref="B28:F28"/>
    <mergeCell ref="B26:F26"/>
    <mergeCell ref="B32:L32"/>
    <mergeCell ref="B35:L35"/>
    <mergeCell ref="B34:L34"/>
    <mergeCell ref="B36:L37"/>
    <mergeCell ref="B23:F23"/>
    <mergeCell ref="B7:L7"/>
    <mergeCell ref="B8:L8"/>
    <mergeCell ref="B10:L10"/>
    <mergeCell ref="B19:F19"/>
    <mergeCell ref="B20:F20"/>
    <mergeCell ref="B14:F14"/>
    <mergeCell ref="B15:F15"/>
    <mergeCell ref="B16:F16"/>
    <mergeCell ref="B12:F12"/>
    <mergeCell ref="B13:F13"/>
    <mergeCell ref="B17:F17"/>
  </mergeCells>
  <pageMargins left="0.7" right="0.7" top="0.75" bottom="0.75" header="0.3" footer="0.3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7"/>
  <sheetViews>
    <sheetView workbookViewId="0">
      <selection activeCell="D2" sqref="D2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customWidth="1"/>
    <col min="9" max="9" width="13.6640625" customWidth="1"/>
    <col min="10" max="10" width="0.88671875" hidden="1" customWidth="1"/>
    <col min="11" max="12" width="13.88671875" customWidth="1"/>
    <col min="13" max="13" width="13.88671875" style="173" customWidth="1"/>
    <col min="14" max="15" width="8.6640625" customWidth="1"/>
    <col min="153" max="153" width="4.44140625" customWidth="1"/>
    <col min="154" max="154" width="4.33203125" customWidth="1"/>
    <col min="155" max="155" width="6.33203125" customWidth="1"/>
    <col min="156" max="156" width="8" customWidth="1"/>
    <col min="161" max="161" width="13.6640625" customWidth="1"/>
    <col min="162" max="162" width="0" hidden="1" customWidth="1"/>
    <col min="163" max="166" width="13.88671875" customWidth="1"/>
    <col min="167" max="168" width="8.6640625" customWidth="1"/>
    <col min="409" max="409" width="4.44140625" customWidth="1"/>
    <col min="410" max="410" width="4.33203125" customWidth="1"/>
    <col min="411" max="411" width="6.33203125" customWidth="1"/>
    <col min="412" max="412" width="8" customWidth="1"/>
    <col min="417" max="417" width="13.6640625" customWidth="1"/>
    <col min="418" max="418" width="0" hidden="1" customWidth="1"/>
    <col min="419" max="422" width="13.88671875" customWidth="1"/>
    <col min="423" max="424" width="8.6640625" customWidth="1"/>
    <col min="665" max="665" width="4.44140625" customWidth="1"/>
    <col min="666" max="666" width="4.33203125" customWidth="1"/>
    <col min="667" max="667" width="6.33203125" customWidth="1"/>
    <col min="668" max="668" width="8" customWidth="1"/>
    <col min="673" max="673" width="13.6640625" customWidth="1"/>
    <col min="674" max="674" width="0" hidden="1" customWidth="1"/>
    <col min="675" max="678" width="13.88671875" customWidth="1"/>
    <col min="679" max="680" width="8.6640625" customWidth="1"/>
    <col min="921" max="921" width="4.44140625" customWidth="1"/>
    <col min="922" max="922" width="4.33203125" customWidth="1"/>
    <col min="923" max="923" width="6.33203125" customWidth="1"/>
    <col min="924" max="924" width="8" customWidth="1"/>
    <col min="929" max="929" width="13.6640625" customWidth="1"/>
    <col min="930" max="930" width="0" hidden="1" customWidth="1"/>
    <col min="931" max="934" width="13.88671875" customWidth="1"/>
    <col min="935" max="936" width="8.6640625" customWidth="1"/>
    <col min="1177" max="1177" width="4.44140625" customWidth="1"/>
    <col min="1178" max="1178" width="4.33203125" customWidth="1"/>
    <col min="1179" max="1179" width="6.33203125" customWidth="1"/>
    <col min="1180" max="1180" width="8" customWidth="1"/>
    <col min="1185" max="1185" width="13.6640625" customWidth="1"/>
    <col min="1186" max="1186" width="0" hidden="1" customWidth="1"/>
    <col min="1187" max="1190" width="13.88671875" customWidth="1"/>
    <col min="1191" max="1192" width="8.6640625" customWidth="1"/>
    <col min="1433" max="1433" width="4.44140625" customWidth="1"/>
    <col min="1434" max="1434" width="4.33203125" customWidth="1"/>
    <col min="1435" max="1435" width="6.33203125" customWidth="1"/>
    <col min="1436" max="1436" width="8" customWidth="1"/>
    <col min="1441" max="1441" width="13.6640625" customWidth="1"/>
    <col min="1442" max="1442" width="0" hidden="1" customWidth="1"/>
    <col min="1443" max="1446" width="13.88671875" customWidth="1"/>
    <col min="1447" max="1448" width="8.6640625" customWidth="1"/>
    <col min="1689" max="1689" width="4.44140625" customWidth="1"/>
    <col min="1690" max="1690" width="4.33203125" customWidth="1"/>
    <col min="1691" max="1691" width="6.33203125" customWidth="1"/>
    <col min="1692" max="1692" width="8" customWidth="1"/>
    <col min="1697" max="1697" width="13.6640625" customWidth="1"/>
    <col min="1698" max="1698" width="0" hidden="1" customWidth="1"/>
    <col min="1699" max="1702" width="13.88671875" customWidth="1"/>
    <col min="1703" max="1704" width="8.6640625" customWidth="1"/>
    <col min="1945" max="1945" width="4.44140625" customWidth="1"/>
    <col min="1946" max="1946" width="4.33203125" customWidth="1"/>
    <col min="1947" max="1947" width="6.33203125" customWidth="1"/>
    <col min="1948" max="1948" width="8" customWidth="1"/>
    <col min="1953" max="1953" width="13.6640625" customWidth="1"/>
    <col min="1954" max="1954" width="0" hidden="1" customWidth="1"/>
    <col min="1955" max="1958" width="13.88671875" customWidth="1"/>
    <col min="1959" max="1960" width="8.6640625" customWidth="1"/>
    <col min="2201" max="2201" width="4.44140625" customWidth="1"/>
    <col min="2202" max="2202" width="4.33203125" customWidth="1"/>
    <col min="2203" max="2203" width="6.33203125" customWidth="1"/>
    <col min="2204" max="2204" width="8" customWidth="1"/>
    <col min="2209" max="2209" width="13.6640625" customWidth="1"/>
    <col min="2210" max="2210" width="0" hidden="1" customWidth="1"/>
    <col min="2211" max="2214" width="13.88671875" customWidth="1"/>
    <col min="2215" max="2216" width="8.6640625" customWidth="1"/>
    <col min="2457" max="2457" width="4.44140625" customWidth="1"/>
    <col min="2458" max="2458" width="4.33203125" customWidth="1"/>
    <col min="2459" max="2459" width="6.33203125" customWidth="1"/>
    <col min="2460" max="2460" width="8" customWidth="1"/>
    <col min="2465" max="2465" width="13.6640625" customWidth="1"/>
    <col min="2466" max="2466" width="0" hidden="1" customWidth="1"/>
    <col min="2467" max="2470" width="13.88671875" customWidth="1"/>
    <col min="2471" max="2472" width="8.6640625" customWidth="1"/>
    <col min="2713" max="2713" width="4.44140625" customWidth="1"/>
    <col min="2714" max="2714" width="4.33203125" customWidth="1"/>
    <col min="2715" max="2715" width="6.33203125" customWidth="1"/>
    <col min="2716" max="2716" width="8" customWidth="1"/>
    <col min="2721" max="2721" width="13.6640625" customWidth="1"/>
    <col min="2722" max="2722" width="0" hidden="1" customWidth="1"/>
    <col min="2723" max="2726" width="13.88671875" customWidth="1"/>
    <col min="2727" max="2728" width="8.6640625" customWidth="1"/>
    <col min="2969" max="2969" width="4.44140625" customWidth="1"/>
    <col min="2970" max="2970" width="4.33203125" customWidth="1"/>
    <col min="2971" max="2971" width="6.33203125" customWidth="1"/>
    <col min="2972" max="2972" width="8" customWidth="1"/>
    <col min="2977" max="2977" width="13.6640625" customWidth="1"/>
    <col min="2978" max="2978" width="0" hidden="1" customWidth="1"/>
    <col min="2979" max="2982" width="13.88671875" customWidth="1"/>
    <col min="2983" max="2984" width="8.6640625" customWidth="1"/>
    <col min="3225" max="3225" width="4.44140625" customWidth="1"/>
    <col min="3226" max="3226" width="4.33203125" customWidth="1"/>
    <col min="3227" max="3227" width="6.33203125" customWidth="1"/>
    <col min="3228" max="3228" width="8" customWidth="1"/>
    <col min="3233" max="3233" width="13.6640625" customWidth="1"/>
    <col min="3234" max="3234" width="0" hidden="1" customWidth="1"/>
    <col min="3235" max="3238" width="13.88671875" customWidth="1"/>
    <col min="3239" max="3240" width="8.6640625" customWidth="1"/>
    <col min="3481" max="3481" width="4.44140625" customWidth="1"/>
    <col min="3482" max="3482" width="4.33203125" customWidth="1"/>
    <col min="3483" max="3483" width="6.33203125" customWidth="1"/>
    <col min="3484" max="3484" width="8" customWidth="1"/>
    <col min="3489" max="3489" width="13.6640625" customWidth="1"/>
    <col min="3490" max="3490" width="0" hidden="1" customWidth="1"/>
    <col min="3491" max="3494" width="13.88671875" customWidth="1"/>
    <col min="3495" max="3496" width="8.6640625" customWidth="1"/>
    <col min="3737" max="3737" width="4.44140625" customWidth="1"/>
    <col min="3738" max="3738" width="4.33203125" customWidth="1"/>
    <col min="3739" max="3739" width="6.33203125" customWidth="1"/>
    <col min="3740" max="3740" width="8" customWidth="1"/>
    <col min="3745" max="3745" width="13.6640625" customWidth="1"/>
    <col min="3746" max="3746" width="0" hidden="1" customWidth="1"/>
    <col min="3747" max="3750" width="13.88671875" customWidth="1"/>
    <col min="3751" max="3752" width="8.6640625" customWidth="1"/>
    <col min="3993" max="3993" width="4.44140625" customWidth="1"/>
    <col min="3994" max="3994" width="4.33203125" customWidth="1"/>
    <col min="3995" max="3995" width="6.33203125" customWidth="1"/>
    <col min="3996" max="3996" width="8" customWidth="1"/>
    <col min="4001" max="4001" width="13.6640625" customWidth="1"/>
    <col min="4002" max="4002" width="0" hidden="1" customWidth="1"/>
    <col min="4003" max="4006" width="13.88671875" customWidth="1"/>
    <col min="4007" max="4008" width="8.6640625" customWidth="1"/>
    <col min="4249" max="4249" width="4.44140625" customWidth="1"/>
    <col min="4250" max="4250" width="4.33203125" customWidth="1"/>
    <col min="4251" max="4251" width="6.33203125" customWidth="1"/>
    <col min="4252" max="4252" width="8" customWidth="1"/>
    <col min="4257" max="4257" width="13.6640625" customWidth="1"/>
    <col min="4258" max="4258" width="0" hidden="1" customWidth="1"/>
    <col min="4259" max="4262" width="13.88671875" customWidth="1"/>
    <col min="4263" max="4264" width="8.6640625" customWidth="1"/>
    <col min="4505" max="4505" width="4.44140625" customWidth="1"/>
    <col min="4506" max="4506" width="4.33203125" customWidth="1"/>
    <col min="4507" max="4507" width="6.33203125" customWidth="1"/>
    <col min="4508" max="4508" width="8" customWidth="1"/>
    <col min="4513" max="4513" width="13.6640625" customWidth="1"/>
    <col min="4514" max="4514" width="0" hidden="1" customWidth="1"/>
    <col min="4515" max="4518" width="13.88671875" customWidth="1"/>
    <col min="4519" max="4520" width="8.6640625" customWidth="1"/>
    <col min="4761" max="4761" width="4.44140625" customWidth="1"/>
    <col min="4762" max="4762" width="4.33203125" customWidth="1"/>
    <col min="4763" max="4763" width="6.33203125" customWidth="1"/>
    <col min="4764" max="4764" width="8" customWidth="1"/>
    <col min="4769" max="4769" width="13.6640625" customWidth="1"/>
    <col min="4770" max="4770" width="0" hidden="1" customWidth="1"/>
    <col min="4771" max="4774" width="13.88671875" customWidth="1"/>
    <col min="4775" max="4776" width="8.6640625" customWidth="1"/>
    <col min="5017" max="5017" width="4.44140625" customWidth="1"/>
    <col min="5018" max="5018" width="4.33203125" customWidth="1"/>
    <col min="5019" max="5019" width="6.33203125" customWidth="1"/>
    <col min="5020" max="5020" width="8" customWidth="1"/>
    <col min="5025" max="5025" width="13.6640625" customWidth="1"/>
    <col min="5026" max="5026" width="0" hidden="1" customWidth="1"/>
    <col min="5027" max="5030" width="13.88671875" customWidth="1"/>
    <col min="5031" max="5032" width="8.6640625" customWidth="1"/>
    <col min="5273" max="5273" width="4.44140625" customWidth="1"/>
    <col min="5274" max="5274" width="4.33203125" customWidth="1"/>
    <col min="5275" max="5275" width="6.33203125" customWidth="1"/>
    <col min="5276" max="5276" width="8" customWidth="1"/>
    <col min="5281" max="5281" width="13.6640625" customWidth="1"/>
    <col min="5282" max="5282" width="0" hidden="1" customWidth="1"/>
    <col min="5283" max="5286" width="13.88671875" customWidth="1"/>
    <col min="5287" max="5288" width="8.6640625" customWidth="1"/>
    <col min="5529" max="5529" width="4.44140625" customWidth="1"/>
    <col min="5530" max="5530" width="4.33203125" customWidth="1"/>
    <col min="5531" max="5531" width="6.33203125" customWidth="1"/>
    <col min="5532" max="5532" width="8" customWidth="1"/>
    <col min="5537" max="5537" width="13.6640625" customWidth="1"/>
    <col min="5538" max="5538" width="0" hidden="1" customWidth="1"/>
    <col min="5539" max="5542" width="13.88671875" customWidth="1"/>
    <col min="5543" max="5544" width="8.6640625" customWidth="1"/>
    <col min="5785" max="5785" width="4.44140625" customWidth="1"/>
    <col min="5786" max="5786" width="4.33203125" customWidth="1"/>
    <col min="5787" max="5787" width="6.33203125" customWidth="1"/>
    <col min="5788" max="5788" width="8" customWidth="1"/>
    <col min="5793" max="5793" width="13.6640625" customWidth="1"/>
    <col min="5794" max="5794" width="0" hidden="1" customWidth="1"/>
    <col min="5795" max="5798" width="13.88671875" customWidth="1"/>
    <col min="5799" max="5800" width="8.6640625" customWidth="1"/>
    <col min="6041" max="6041" width="4.44140625" customWidth="1"/>
    <col min="6042" max="6042" width="4.33203125" customWidth="1"/>
    <col min="6043" max="6043" width="6.33203125" customWidth="1"/>
    <col min="6044" max="6044" width="8" customWidth="1"/>
    <col min="6049" max="6049" width="13.6640625" customWidth="1"/>
    <col min="6050" max="6050" width="0" hidden="1" customWidth="1"/>
    <col min="6051" max="6054" width="13.88671875" customWidth="1"/>
    <col min="6055" max="6056" width="8.6640625" customWidth="1"/>
    <col min="6297" max="6297" width="4.44140625" customWidth="1"/>
    <col min="6298" max="6298" width="4.33203125" customWidth="1"/>
    <col min="6299" max="6299" width="6.33203125" customWidth="1"/>
    <col min="6300" max="6300" width="8" customWidth="1"/>
    <col min="6305" max="6305" width="13.6640625" customWidth="1"/>
    <col min="6306" max="6306" width="0" hidden="1" customWidth="1"/>
    <col min="6307" max="6310" width="13.88671875" customWidth="1"/>
    <col min="6311" max="6312" width="8.6640625" customWidth="1"/>
    <col min="6553" max="6553" width="4.44140625" customWidth="1"/>
    <col min="6554" max="6554" width="4.33203125" customWidth="1"/>
    <col min="6555" max="6555" width="6.33203125" customWidth="1"/>
    <col min="6556" max="6556" width="8" customWidth="1"/>
    <col min="6561" max="6561" width="13.6640625" customWidth="1"/>
    <col min="6562" max="6562" width="0" hidden="1" customWidth="1"/>
    <col min="6563" max="6566" width="13.88671875" customWidth="1"/>
    <col min="6567" max="6568" width="8.6640625" customWidth="1"/>
    <col min="6809" max="6809" width="4.44140625" customWidth="1"/>
    <col min="6810" max="6810" width="4.33203125" customWidth="1"/>
    <col min="6811" max="6811" width="6.33203125" customWidth="1"/>
    <col min="6812" max="6812" width="8" customWidth="1"/>
    <col min="6817" max="6817" width="13.6640625" customWidth="1"/>
    <col min="6818" max="6818" width="0" hidden="1" customWidth="1"/>
    <col min="6819" max="6822" width="13.88671875" customWidth="1"/>
    <col min="6823" max="6824" width="8.6640625" customWidth="1"/>
    <col min="7065" max="7065" width="4.44140625" customWidth="1"/>
    <col min="7066" max="7066" width="4.33203125" customWidth="1"/>
    <col min="7067" max="7067" width="6.33203125" customWidth="1"/>
    <col min="7068" max="7068" width="8" customWidth="1"/>
    <col min="7073" max="7073" width="13.6640625" customWidth="1"/>
    <col min="7074" max="7074" width="0" hidden="1" customWidth="1"/>
    <col min="7075" max="7078" width="13.88671875" customWidth="1"/>
    <col min="7079" max="7080" width="8.6640625" customWidth="1"/>
    <col min="7321" max="7321" width="4.44140625" customWidth="1"/>
    <col min="7322" max="7322" width="4.33203125" customWidth="1"/>
    <col min="7323" max="7323" width="6.33203125" customWidth="1"/>
    <col min="7324" max="7324" width="8" customWidth="1"/>
    <col min="7329" max="7329" width="13.6640625" customWidth="1"/>
    <col min="7330" max="7330" width="0" hidden="1" customWidth="1"/>
    <col min="7331" max="7334" width="13.88671875" customWidth="1"/>
    <col min="7335" max="7336" width="8.6640625" customWidth="1"/>
    <col min="7577" max="7577" width="4.44140625" customWidth="1"/>
    <col min="7578" max="7578" width="4.33203125" customWidth="1"/>
    <col min="7579" max="7579" width="6.33203125" customWidth="1"/>
    <col min="7580" max="7580" width="8" customWidth="1"/>
    <col min="7585" max="7585" width="13.6640625" customWidth="1"/>
    <col min="7586" max="7586" width="0" hidden="1" customWidth="1"/>
    <col min="7587" max="7590" width="13.88671875" customWidth="1"/>
    <col min="7591" max="7592" width="8.6640625" customWidth="1"/>
    <col min="7833" max="7833" width="4.44140625" customWidth="1"/>
    <col min="7834" max="7834" width="4.33203125" customWidth="1"/>
    <col min="7835" max="7835" width="6.33203125" customWidth="1"/>
    <col min="7836" max="7836" width="8" customWidth="1"/>
    <col min="7841" max="7841" width="13.6640625" customWidth="1"/>
    <col min="7842" max="7842" width="0" hidden="1" customWidth="1"/>
    <col min="7843" max="7846" width="13.88671875" customWidth="1"/>
    <col min="7847" max="7848" width="8.6640625" customWidth="1"/>
    <col min="8089" max="8089" width="4.44140625" customWidth="1"/>
    <col min="8090" max="8090" width="4.33203125" customWidth="1"/>
    <col min="8091" max="8091" width="6.33203125" customWidth="1"/>
    <col min="8092" max="8092" width="8" customWidth="1"/>
    <col min="8097" max="8097" width="13.6640625" customWidth="1"/>
    <col min="8098" max="8098" width="0" hidden="1" customWidth="1"/>
    <col min="8099" max="8102" width="13.88671875" customWidth="1"/>
    <col min="8103" max="8104" width="8.6640625" customWidth="1"/>
    <col min="8345" max="8345" width="4.44140625" customWidth="1"/>
    <col min="8346" max="8346" width="4.33203125" customWidth="1"/>
    <col min="8347" max="8347" width="6.33203125" customWidth="1"/>
    <col min="8348" max="8348" width="8" customWidth="1"/>
    <col min="8353" max="8353" width="13.6640625" customWidth="1"/>
    <col min="8354" max="8354" width="0" hidden="1" customWidth="1"/>
    <col min="8355" max="8358" width="13.88671875" customWidth="1"/>
    <col min="8359" max="8360" width="8.6640625" customWidth="1"/>
    <col min="8601" max="8601" width="4.44140625" customWidth="1"/>
    <col min="8602" max="8602" width="4.33203125" customWidth="1"/>
    <col min="8603" max="8603" width="6.33203125" customWidth="1"/>
    <col min="8604" max="8604" width="8" customWidth="1"/>
    <col min="8609" max="8609" width="13.6640625" customWidth="1"/>
    <col min="8610" max="8610" width="0" hidden="1" customWidth="1"/>
    <col min="8611" max="8614" width="13.88671875" customWidth="1"/>
    <col min="8615" max="8616" width="8.6640625" customWidth="1"/>
    <col min="8857" max="8857" width="4.44140625" customWidth="1"/>
    <col min="8858" max="8858" width="4.33203125" customWidth="1"/>
    <col min="8859" max="8859" width="6.33203125" customWidth="1"/>
    <col min="8860" max="8860" width="8" customWidth="1"/>
    <col min="8865" max="8865" width="13.6640625" customWidth="1"/>
    <col min="8866" max="8866" width="0" hidden="1" customWidth="1"/>
    <col min="8867" max="8870" width="13.88671875" customWidth="1"/>
    <col min="8871" max="8872" width="8.6640625" customWidth="1"/>
    <col min="9113" max="9113" width="4.44140625" customWidth="1"/>
    <col min="9114" max="9114" width="4.33203125" customWidth="1"/>
    <col min="9115" max="9115" width="6.33203125" customWidth="1"/>
    <col min="9116" max="9116" width="8" customWidth="1"/>
    <col min="9121" max="9121" width="13.6640625" customWidth="1"/>
    <col min="9122" max="9122" width="0" hidden="1" customWidth="1"/>
    <col min="9123" max="9126" width="13.88671875" customWidth="1"/>
    <col min="9127" max="9128" width="8.6640625" customWidth="1"/>
    <col min="9369" max="9369" width="4.44140625" customWidth="1"/>
    <col min="9370" max="9370" width="4.33203125" customWidth="1"/>
    <col min="9371" max="9371" width="6.33203125" customWidth="1"/>
    <col min="9372" max="9372" width="8" customWidth="1"/>
    <col min="9377" max="9377" width="13.6640625" customWidth="1"/>
    <col min="9378" max="9378" width="0" hidden="1" customWidth="1"/>
    <col min="9379" max="9382" width="13.88671875" customWidth="1"/>
    <col min="9383" max="9384" width="8.6640625" customWidth="1"/>
    <col min="9625" max="9625" width="4.44140625" customWidth="1"/>
    <col min="9626" max="9626" width="4.33203125" customWidth="1"/>
    <col min="9627" max="9627" width="6.33203125" customWidth="1"/>
    <col min="9628" max="9628" width="8" customWidth="1"/>
    <col min="9633" max="9633" width="13.6640625" customWidth="1"/>
    <col min="9634" max="9634" width="0" hidden="1" customWidth="1"/>
    <col min="9635" max="9638" width="13.88671875" customWidth="1"/>
    <col min="9639" max="9640" width="8.6640625" customWidth="1"/>
    <col min="9881" max="9881" width="4.44140625" customWidth="1"/>
    <col min="9882" max="9882" width="4.33203125" customWidth="1"/>
    <col min="9883" max="9883" width="6.33203125" customWidth="1"/>
    <col min="9884" max="9884" width="8" customWidth="1"/>
    <col min="9889" max="9889" width="13.6640625" customWidth="1"/>
    <col min="9890" max="9890" width="0" hidden="1" customWidth="1"/>
    <col min="9891" max="9894" width="13.88671875" customWidth="1"/>
    <col min="9895" max="9896" width="8.6640625" customWidth="1"/>
    <col min="10137" max="10137" width="4.44140625" customWidth="1"/>
    <col min="10138" max="10138" width="4.33203125" customWidth="1"/>
    <col min="10139" max="10139" width="6.33203125" customWidth="1"/>
    <col min="10140" max="10140" width="8" customWidth="1"/>
    <col min="10145" max="10145" width="13.6640625" customWidth="1"/>
    <col min="10146" max="10146" width="0" hidden="1" customWidth="1"/>
    <col min="10147" max="10150" width="13.88671875" customWidth="1"/>
    <col min="10151" max="10152" width="8.6640625" customWidth="1"/>
    <col min="10393" max="10393" width="4.44140625" customWidth="1"/>
    <col min="10394" max="10394" width="4.33203125" customWidth="1"/>
    <col min="10395" max="10395" width="6.33203125" customWidth="1"/>
    <col min="10396" max="10396" width="8" customWidth="1"/>
    <col min="10401" max="10401" width="13.6640625" customWidth="1"/>
    <col min="10402" max="10402" width="0" hidden="1" customWidth="1"/>
    <col min="10403" max="10406" width="13.88671875" customWidth="1"/>
    <col min="10407" max="10408" width="8.6640625" customWidth="1"/>
    <col min="10649" max="10649" width="4.44140625" customWidth="1"/>
    <col min="10650" max="10650" width="4.33203125" customWidth="1"/>
    <col min="10651" max="10651" width="6.33203125" customWidth="1"/>
    <col min="10652" max="10652" width="8" customWidth="1"/>
    <col min="10657" max="10657" width="13.6640625" customWidth="1"/>
    <col min="10658" max="10658" width="0" hidden="1" customWidth="1"/>
    <col min="10659" max="10662" width="13.88671875" customWidth="1"/>
    <col min="10663" max="10664" width="8.6640625" customWidth="1"/>
    <col min="10905" max="10905" width="4.44140625" customWidth="1"/>
    <col min="10906" max="10906" width="4.33203125" customWidth="1"/>
    <col min="10907" max="10907" width="6.33203125" customWidth="1"/>
    <col min="10908" max="10908" width="8" customWidth="1"/>
    <col min="10913" max="10913" width="13.6640625" customWidth="1"/>
    <col min="10914" max="10914" width="0" hidden="1" customWidth="1"/>
    <col min="10915" max="10918" width="13.88671875" customWidth="1"/>
    <col min="10919" max="10920" width="8.6640625" customWidth="1"/>
    <col min="11161" max="11161" width="4.44140625" customWidth="1"/>
    <col min="11162" max="11162" width="4.33203125" customWidth="1"/>
    <col min="11163" max="11163" width="6.33203125" customWidth="1"/>
    <col min="11164" max="11164" width="8" customWidth="1"/>
    <col min="11169" max="11169" width="13.6640625" customWidth="1"/>
    <col min="11170" max="11170" width="0" hidden="1" customWidth="1"/>
    <col min="11171" max="11174" width="13.88671875" customWidth="1"/>
    <col min="11175" max="11176" width="8.6640625" customWidth="1"/>
    <col min="11417" max="11417" width="4.44140625" customWidth="1"/>
    <col min="11418" max="11418" width="4.33203125" customWidth="1"/>
    <col min="11419" max="11419" width="6.33203125" customWidth="1"/>
    <col min="11420" max="11420" width="8" customWidth="1"/>
    <col min="11425" max="11425" width="13.6640625" customWidth="1"/>
    <col min="11426" max="11426" width="0" hidden="1" customWidth="1"/>
    <col min="11427" max="11430" width="13.88671875" customWidth="1"/>
    <col min="11431" max="11432" width="8.6640625" customWidth="1"/>
    <col min="11673" max="11673" width="4.44140625" customWidth="1"/>
    <col min="11674" max="11674" width="4.33203125" customWidth="1"/>
    <col min="11675" max="11675" width="6.33203125" customWidth="1"/>
    <col min="11676" max="11676" width="8" customWidth="1"/>
    <col min="11681" max="11681" width="13.6640625" customWidth="1"/>
    <col min="11682" max="11682" width="0" hidden="1" customWidth="1"/>
    <col min="11683" max="11686" width="13.88671875" customWidth="1"/>
    <col min="11687" max="11688" width="8.6640625" customWidth="1"/>
    <col min="11929" max="11929" width="4.44140625" customWidth="1"/>
    <col min="11930" max="11930" width="4.33203125" customWidth="1"/>
    <col min="11931" max="11931" width="6.33203125" customWidth="1"/>
    <col min="11932" max="11932" width="8" customWidth="1"/>
    <col min="11937" max="11937" width="13.6640625" customWidth="1"/>
    <col min="11938" max="11938" width="0" hidden="1" customWidth="1"/>
    <col min="11939" max="11942" width="13.88671875" customWidth="1"/>
    <col min="11943" max="11944" width="8.6640625" customWidth="1"/>
    <col min="12185" max="12185" width="4.44140625" customWidth="1"/>
    <col min="12186" max="12186" width="4.33203125" customWidth="1"/>
    <col min="12187" max="12187" width="6.33203125" customWidth="1"/>
    <col min="12188" max="12188" width="8" customWidth="1"/>
    <col min="12193" max="12193" width="13.6640625" customWidth="1"/>
    <col min="12194" max="12194" width="0" hidden="1" customWidth="1"/>
    <col min="12195" max="12198" width="13.88671875" customWidth="1"/>
    <col min="12199" max="12200" width="8.6640625" customWidth="1"/>
    <col min="12441" max="12441" width="4.44140625" customWidth="1"/>
    <col min="12442" max="12442" width="4.33203125" customWidth="1"/>
    <col min="12443" max="12443" width="6.33203125" customWidth="1"/>
    <col min="12444" max="12444" width="8" customWidth="1"/>
    <col min="12449" max="12449" width="13.6640625" customWidth="1"/>
    <col min="12450" max="12450" width="0" hidden="1" customWidth="1"/>
    <col min="12451" max="12454" width="13.88671875" customWidth="1"/>
    <col min="12455" max="12456" width="8.6640625" customWidth="1"/>
    <col min="12697" max="12697" width="4.44140625" customWidth="1"/>
    <col min="12698" max="12698" width="4.33203125" customWidth="1"/>
    <col min="12699" max="12699" width="6.33203125" customWidth="1"/>
    <col min="12700" max="12700" width="8" customWidth="1"/>
    <col min="12705" max="12705" width="13.6640625" customWidth="1"/>
    <col min="12706" max="12706" width="0" hidden="1" customWidth="1"/>
    <col min="12707" max="12710" width="13.88671875" customWidth="1"/>
    <col min="12711" max="12712" width="8.6640625" customWidth="1"/>
    <col min="12953" max="12953" width="4.44140625" customWidth="1"/>
    <col min="12954" max="12954" width="4.33203125" customWidth="1"/>
    <col min="12955" max="12955" width="6.33203125" customWidth="1"/>
    <col min="12956" max="12956" width="8" customWidth="1"/>
    <col min="12961" max="12961" width="13.6640625" customWidth="1"/>
    <col min="12962" max="12962" width="0" hidden="1" customWidth="1"/>
    <col min="12963" max="12966" width="13.88671875" customWidth="1"/>
    <col min="12967" max="12968" width="8.6640625" customWidth="1"/>
    <col min="13209" max="13209" width="4.44140625" customWidth="1"/>
    <col min="13210" max="13210" width="4.33203125" customWidth="1"/>
    <col min="13211" max="13211" width="6.33203125" customWidth="1"/>
    <col min="13212" max="13212" width="8" customWidth="1"/>
    <col min="13217" max="13217" width="13.6640625" customWidth="1"/>
    <col min="13218" max="13218" width="0" hidden="1" customWidth="1"/>
    <col min="13219" max="13222" width="13.88671875" customWidth="1"/>
    <col min="13223" max="13224" width="8.6640625" customWidth="1"/>
    <col min="13465" max="13465" width="4.44140625" customWidth="1"/>
    <col min="13466" max="13466" width="4.33203125" customWidth="1"/>
    <col min="13467" max="13467" width="6.33203125" customWidth="1"/>
    <col min="13468" max="13468" width="8" customWidth="1"/>
    <col min="13473" max="13473" width="13.6640625" customWidth="1"/>
    <col min="13474" max="13474" width="0" hidden="1" customWidth="1"/>
    <col min="13475" max="13478" width="13.88671875" customWidth="1"/>
    <col min="13479" max="13480" width="8.6640625" customWidth="1"/>
    <col min="13721" max="13721" width="4.44140625" customWidth="1"/>
    <col min="13722" max="13722" width="4.33203125" customWidth="1"/>
    <col min="13723" max="13723" width="6.33203125" customWidth="1"/>
    <col min="13724" max="13724" width="8" customWidth="1"/>
    <col min="13729" max="13729" width="13.6640625" customWidth="1"/>
    <col min="13730" max="13730" width="0" hidden="1" customWidth="1"/>
    <col min="13731" max="13734" width="13.88671875" customWidth="1"/>
    <col min="13735" max="13736" width="8.6640625" customWidth="1"/>
    <col min="13977" max="13977" width="4.44140625" customWidth="1"/>
    <col min="13978" max="13978" width="4.33203125" customWidth="1"/>
    <col min="13979" max="13979" width="6.33203125" customWidth="1"/>
    <col min="13980" max="13980" width="8" customWidth="1"/>
    <col min="13985" max="13985" width="13.6640625" customWidth="1"/>
    <col min="13986" max="13986" width="0" hidden="1" customWidth="1"/>
    <col min="13987" max="13990" width="13.88671875" customWidth="1"/>
    <col min="13991" max="13992" width="8.6640625" customWidth="1"/>
    <col min="14233" max="14233" width="4.44140625" customWidth="1"/>
    <col min="14234" max="14234" width="4.33203125" customWidth="1"/>
    <col min="14235" max="14235" width="6.33203125" customWidth="1"/>
    <col min="14236" max="14236" width="8" customWidth="1"/>
    <col min="14241" max="14241" width="13.6640625" customWidth="1"/>
    <col min="14242" max="14242" width="0" hidden="1" customWidth="1"/>
    <col min="14243" max="14246" width="13.88671875" customWidth="1"/>
    <col min="14247" max="14248" width="8.6640625" customWidth="1"/>
    <col min="14489" max="14489" width="4.44140625" customWidth="1"/>
    <col min="14490" max="14490" width="4.33203125" customWidth="1"/>
    <col min="14491" max="14491" width="6.33203125" customWidth="1"/>
    <col min="14492" max="14492" width="8" customWidth="1"/>
    <col min="14497" max="14497" width="13.6640625" customWidth="1"/>
    <col min="14498" max="14498" width="0" hidden="1" customWidth="1"/>
    <col min="14499" max="14502" width="13.88671875" customWidth="1"/>
    <col min="14503" max="14504" width="8.6640625" customWidth="1"/>
    <col min="14745" max="14745" width="4.44140625" customWidth="1"/>
    <col min="14746" max="14746" width="4.33203125" customWidth="1"/>
    <col min="14747" max="14747" width="6.33203125" customWidth="1"/>
    <col min="14748" max="14748" width="8" customWidth="1"/>
    <col min="14753" max="14753" width="13.6640625" customWidth="1"/>
    <col min="14754" max="14754" width="0" hidden="1" customWidth="1"/>
    <col min="14755" max="14758" width="13.88671875" customWidth="1"/>
    <col min="14759" max="14760" width="8.6640625" customWidth="1"/>
    <col min="15001" max="15001" width="4.44140625" customWidth="1"/>
    <col min="15002" max="15002" width="4.33203125" customWidth="1"/>
    <col min="15003" max="15003" width="6.33203125" customWidth="1"/>
    <col min="15004" max="15004" width="8" customWidth="1"/>
    <col min="15009" max="15009" width="13.6640625" customWidth="1"/>
    <col min="15010" max="15010" width="0" hidden="1" customWidth="1"/>
    <col min="15011" max="15014" width="13.88671875" customWidth="1"/>
    <col min="15015" max="15016" width="8.6640625" customWidth="1"/>
  </cols>
  <sheetData>
    <row r="1" spans="1:15" ht="12.75" customHeight="1" x14ac:dyDescent="0.3">
      <c r="A1" s="46" t="s">
        <v>50</v>
      </c>
    </row>
    <row r="2" spans="1:15" ht="12.75" customHeight="1" x14ac:dyDescent="0.3">
      <c r="E2" s="46" t="s">
        <v>51</v>
      </c>
    </row>
    <row r="3" spans="1:15" ht="12.75" customHeight="1" x14ac:dyDescent="0.3">
      <c r="A3" s="247" t="s">
        <v>52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47"/>
    </row>
    <row r="4" spans="1:15" ht="12.75" customHeight="1" x14ac:dyDescent="0.3">
      <c r="A4" s="48"/>
      <c r="B4" s="48"/>
      <c r="C4" s="48"/>
      <c r="D4" s="48"/>
      <c r="E4" s="265"/>
      <c r="F4" s="265"/>
      <c r="G4" s="265"/>
      <c r="H4" s="265"/>
      <c r="I4" s="265"/>
      <c r="J4" s="49"/>
      <c r="K4" s="49"/>
      <c r="L4" s="49"/>
      <c r="M4" s="174"/>
      <c r="N4" s="49"/>
      <c r="O4" s="49"/>
    </row>
    <row r="5" spans="1:15" ht="26.25" customHeight="1" x14ac:dyDescent="0.3">
      <c r="A5" s="266" t="s">
        <v>53</v>
      </c>
      <c r="B5" s="266"/>
      <c r="C5" s="266"/>
      <c r="D5" s="50"/>
      <c r="E5" s="266" t="s">
        <v>54</v>
      </c>
      <c r="F5" s="266"/>
      <c r="G5" s="266"/>
      <c r="H5" s="266"/>
      <c r="I5" s="266"/>
      <c r="J5" s="51"/>
      <c r="K5" s="52" t="s">
        <v>154</v>
      </c>
      <c r="L5" s="52" t="s">
        <v>150</v>
      </c>
      <c r="M5" s="52" t="s">
        <v>151</v>
      </c>
      <c r="N5" s="52" t="s">
        <v>152</v>
      </c>
      <c r="O5" s="52" t="s">
        <v>153</v>
      </c>
    </row>
    <row r="6" spans="1:15" ht="12.75" customHeight="1" x14ac:dyDescent="0.3">
      <c r="A6" s="53"/>
      <c r="B6" s="53"/>
      <c r="C6" s="53"/>
      <c r="D6" s="53"/>
      <c r="E6" s="267"/>
      <c r="F6" s="267"/>
      <c r="G6" s="267"/>
      <c r="H6" s="267"/>
      <c r="I6" s="267"/>
      <c r="J6" s="54"/>
      <c r="K6" s="55">
        <v>1</v>
      </c>
      <c r="L6" s="55">
        <v>2</v>
      </c>
      <c r="M6" s="55">
        <v>3</v>
      </c>
      <c r="N6" s="55">
        <v>4</v>
      </c>
      <c r="O6" s="55">
        <v>5</v>
      </c>
    </row>
    <row r="7" spans="1:15" s="107" customFormat="1" ht="12.75" customHeight="1" x14ac:dyDescent="0.25">
      <c r="A7" s="103">
        <v>6</v>
      </c>
      <c r="B7" s="104"/>
      <c r="C7" s="104"/>
      <c r="D7" s="104"/>
      <c r="E7" s="262" t="s">
        <v>56</v>
      </c>
      <c r="F7" s="262"/>
      <c r="G7" s="262"/>
      <c r="H7" s="262"/>
      <c r="I7" s="262"/>
      <c r="J7" s="105"/>
      <c r="K7" s="106">
        <f>SUM(K9+K14+K18+K24+K30)</f>
        <v>481364.87</v>
      </c>
      <c r="L7" s="106">
        <f>SUM(L9+L14+L18+L24+L30)</f>
        <v>1143071</v>
      </c>
      <c r="M7" s="175">
        <f>SUM(M9+M14+M18+M24+M30)</f>
        <v>576236.57999999996</v>
      </c>
      <c r="N7" s="106">
        <f>M7/K7*100</f>
        <v>119.70889774320257</v>
      </c>
      <c r="O7" s="106">
        <f>M7/L7*100</f>
        <v>50.41126754156128</v>
      </c>
    </row>
    <row r="8" spans="1:15" s="35" customFormat="1" ht="12.75" customHeight="1" x14ac:dyDescent="0.3">
      <c r="A8" s="57"/>
      <c r="B8" s="58"/>
      <c r="C8" s="58"/>
      <c r="D8" s="58"/>
      <c r="E8" s="263"/>
      <c r="F8" s="263"/>
      <c r="G8" s="263"/>
      <c r="H8" s="263"/>
      <c r="I8" s="263"/>
      <c r="J8" s="59"/>
      <c r="K8" s="60"/>
      <c r="L8" s="60"/>
      <c r="M8" s="176"/>
      <c r="N8" s="60"/>
      <c r="O8" s="60"/>
    </row>
    <row r="9" spans="1:15" s="112" customFormat="1" ht="12.75" customHeight="1" x14ac:dyDescent="0.2">
      <c r="A9" s="108">
        <v>63</v>
      </c>
      <c r="B9" s="109"/>
      <c r="C9" s="109"/>
      <c r="D9" s="109"/>
      <c r="E9" s="264" t="s">
        <v>57</v>
      </c>
      <c r="F9" s="264"/>
      <c r="G9" s="264"/>
      <c r="H9" s="264"/>
      <c r="I9" s="264"/>
      <c r="J9" s="110"/>
      <c r="K9" s="111">
        <f>K11</f>
        <v>1167.96</v>
      </c>
      <c r="L9" s="111">
        <f>L11</f>
        <v>2840</v>
      </c>
      <c r="M9" s="177">
        <f>M11</f>
        <v>0</v>
      </c>
      <c r="N9" s="111">
        <f>M9/K9*100</f>
        <v>0</v>
      </c>
      <c r="O9" s="111">
        <f>M9/L9*100</f>
        <v>0</v>
      </c>
    </row>
    <row r="10" spans="1:15" s="61" customFormat="1" ht="12.75" customHeight="1" x14ac:dyDescent="0.2">
      <c r="A10" s="62"/>
      <c r="B10" s="62"/>
      <c r="C10" s="62"/>
      <c r="D10" s="62"/>
      <c r="E10" s="253"/>
      <c r="F10" s="253"/>
      <c r="G10" s="253"/>
      <c r="H10" s="253"/>
      <c r="I10" s="253"/>
      <c r="J10" s="63"/>
      <c r="K10" s="64"/>
      <c r="L10" s="64"/>
      <c r="M10" s="178"/>
      <c r="N10" s="64"/>
      <c r="O10" s="64"/>
    </row>
    <row r="11" spans="1:15" s="61" customFormat="1" ht="12.75" customHeight="1" x14ac:dyDescent="0.2">
      <c r="A11" s="62"/>
      <c r="B11" s="65">
        <v>633</v>
      </c>
      <c r="C11" s="65"/>
      <c r="D11" s="65"/>
      <c r="E11" s="258" t="s">
        <v>58</v>
      </c>
      <c r="F11" s="258"/>
      <c r="G11" s="258"/>
      <c r="H11" s="258"/>
      <c r="I11" s="258"/>
      <c r="J11" s="63"/>
      <c r="K11" s="66">
        <f>K12</f>
        <v>1167.96</v>
      </c>
      <c r="L11" s="66">
        <f>L12</f>
        <v>2840</v>
      </c>
      <c r="M11" s="179">
        <v>0</v>
      </c>
      <c r="N11" s="66">
        <f>M11/K11*100</f>
        <v>0</v>
      </c>
      <c r="O11" s="66">
        <f>M11/L11*100</f>
        <v>0</v>
      </c>
    </row>
    <row r="12" spans="1:15" s="61" customFormat="1" ht="12.75" customHeight="1" x14ac:dyDescent="0.2">
      <c r="A12" s="62"/>
      <c r="B12" s="62"/>
      <c r="C12" s="67">
        <v>6331</v>
      </c>
      <c r="D12" s="62"/>
      <c r="E12" s="258" t="s">
        <v>59</v>
      </c>
      <c r="F12" s="258"/>
      <c r="G12" s="258"/>
      <c r="H12" s="258"/>
      <c r="I12" s="258"/>
      <c r="J12" s="63"/>
      <c r="K12" s="68">
        <v>1167.96</v>
      </c>
      <c r="L12" s="68">
        <v>2840</v>
      </c>
      <c r="M12" s="180">
        <v>0</v>
      </c>
      <c r="N12" s="69">
        <f>M12/K12*100</f>
        <v>0</v>
      </c>
      <c r="O12" s="66">
        <f>M12/L12*100</f>
        <v>0</v>
      </c>
    </row>
    <row r="13" spans="1:15" s="61" customFormat="1" ht="12.75" customHeight="1" x14ac:dyDescent="0.2">
      <c r="A13" s="62"/>
      <c r="B13" s="62"/>
      <c r="C13" s="67"/>
      <c r="D13" s="62"/>
      <c r="E13" s="70"/>
      <c r="F13" s="70"/>
      <c r="G13" s="70"/>
      <c r="H13" s="70"/>
      <c r="I13" s="70"/>
      <c r="J13" s="63"/>
      <c r="K13" s="68"/>
      <c r="L13" s="73"/>
      <c r="M13" s="180"/>
      <c r="N13" s="69"/>
      <c r="O13" s="66"/>
    </row>
    <row r="14" spans="1:15" s="112" customFormat="1" ht="12.75" customHeight="1" x14ac:dyDescent="0.2">
      <c r="A14" s="109">
        <v>64</v>
      </c>
      <c r="B14" s="109"/>
      <c r="C14" s="113"/>
      <c r="D14" s="109"/>
      <c r="E14" s="114" t="s">
        <v>60</v>
      </c>
      <c r="F14" s="114"/>
      <c r="G14" s="114"/>
      <c r="H14" s="114"/>
      <c r="I14" s="114"/>
      <c r="J14" s="110"/>
      <c r="K14" s="115">
        <f>K16</f>
        <v>0</v>
      </c>
      <c r="L14" s="115">
        <f>L16</f>
        <v>0</v>
      </c>
      <c r="M14" s="116">
        <f>M16</f>
        <v>0</v>
      </c>
      <c r="N14" s="116" t="e">
        <f>M14/K14*100</f>
        <v>#DIV/0!</v>
      </c>
      <c r="O14" s="116" t="e">
        <f>M14/L14*100</f>
        <v>#DIV/0!</v>
      </c>
    </row>
    <row r="15" spans="1:15" s="61" customFormat="1" ht="12.75" customHeight="1" x14ac:dyDescent="0.2">
      <c r="A15" s="62"/>
      <c r="B15" s="62"/>
      <c r="C15" s="67"/>
      <c r="D15" s="62"/>
      <c r="E15" s="70"/>
      <c r="F15" s="70"/>
      <c r="G15" s="70"/>
      <c r="H15" s="70"/>
      <c r="I15" s="70"/>
      <c r="J15" s="63"/>
      <c r="K15" s="68"/>
      <c r="L15" s="73"/>
      <c r="M15" s="180"/>
      <c r="N15" s="69"/>
      <c r="O15" s="66"/>
    </row>
    <row r="16" spans="1:15" s="61" customFormat="1" ht="12.75" customHeight="1" x14ac:dyDescent="0.2">
      <c r="A16" s="62"/>
      <c r="B16" s="62">
        <v>641</v>
      </c>
      <c r="C16" s="67"/>
      <c r="D16" s="62"/>
      <c r="E16" s="70" t="s">
        <v>61</v>
      </c>
      <c r="F16" s="70"/>
      <c r="G16" s="70"/>
      <c r="H16" s="70"/>
      <c r="I16" s="70"/>
      <c r="J16" s="63"/>
      <c r="K16" s="66">
        <v>0</v>
      </c>
      <c r="L16" s="66">
        <v>0</v>
      </c>
      <c r="M16" s="179">
        <v>0</v>
      </c>
      <c r="N16" s="69" t="e">
        <f>M16/K16*100</f>
        <v>#DIV/0!</v>
      </c>
      <c r="O16" s="69" t="e">
        <f>M16/L16*100</f>
        <v>#DIV/0!</v>
      </c>
    </row>
    <row r="17" spans="1:15" s="61" customFormat="1" ht="12.75" customHeight="1" x14ac:dyDescent="0.2">
      <c r="A17" s="62"/>
      <c r="B17" s="62"/>
      <c r="C17" s="67">
        <v>6413</v>
      </c>
      <c r="D17" s="62"/>
      <c r="E17" s="67" t="s">
        <v>62</v>
      </c>
      <c r="F17" s="70"/>
      <c r="G17" s="70"/>
      <c r="H17" s="70"/>
      <c r="I17" s="70"/>
      <c r="J17" s="63"/>
      <c r="K17" s="68">
        <v>0</v>
      </c>
      <c r="L17" s="72">
        <v>2</v>
      </c>
      <c r="M17" s="181">
        <v>0.09</v>
      </c>
      <c r="N17" s="69" t="e">
        <f>M17/K17*100</f>
        <v>#DIV/0!</v>
      </c>
      <c r="O17" s="69">
        <f>M17/L17*100</f>
        <v>4.5</v>
      </c>
    </row>
    <row r="18" spans="1:15" s="61" customFormat="1" ht="12.75" customHeight="1" x14ac:dyDescent="0.2">
      <c r="A18" s="259">
        <v>65</v>
      </c>
      <c r="B18" s="260"/>
      <c r="C18" s="260"/>
      <c r="D18" s="260"/>
      <c r="E18" s="261" t="s">
        <v>63</v>
      </c>
      <c r="F18" s="261"/>
      <c r="G18" s="261"/>
      <c r="H18" s="261"/>
      <c r="I18" s="261"/>
      <c r="J18" s="110"/>
      <c r="K18" s="240">
        <f>K21</f>
        <v>87764.44</v>
      </c>
      <c r="L18" s="240">
        <f>L21</f>
        <v>185000</v>
      </c>
      <c r="M18" s="257">
        <f>M21</f>
        <v>100658.33</v>
      </c>
      <c r="N18" s="240">
        <f>M18/K18*100</f>
        <v>114.69147413234791</v>
      </c>
      <c r="O18" s="240">
        <f>M18/L18*100</f>
        <v>54.409908108108105</v>
      </c>
    </row>
    <row r="19" spans="1:15" s="61" customFormat="1" ht="12.75" customHeight="1" x14ac:dyDescent="0.2">
      <c r="A19" s="259"/>
      <c r="B19" s="260"/>
      <c r="C19" s="260"/>
      <c r="D19" s="260"/>
      <c r="E19" s="261"/>
      <c r="F19" s="261"/>
      <c r="G19" s="261"/>
      <c r="H19" s="261"/>
      <c r="I19" s="261"/>
      <c r="J19" s="110"/>
      <c r="K19" s="240"/>
      <c r="L19" s="240"/>
      <c r="M19" s="257"/>
      <c r="N19" s="240"/>
      <c r="O19" s="240"/>
    </row>
    <row r="20" spans="1:15" s="61" customFormat="1" ht="12.75" customHeight="1" x14ac:dyDescent="0.2">
      <c r="A20" s="62"/>
      <c r="B20" s="62"/>
      <c r="C20" s="67"/>
      <c r="D20" s="62"/>
      <c r="E20" s="253"/>
      <c r="F20" s="253"/>
      <c r="G20" s="253"/>
      <c r="H20" s="253"/>
      <c r="I20" s="253"/>
      <c r="J20" s="63"/>
      <c r="K20" s="64"/>
      <c r="L20" s="64"/>
      <c r="M20" s="178"/>
      <c r="N20" s="64"/>
      <c r="O20" s="64"/>
    </row>
    <row r="21" spans="1:15" s="61" customFormat="1" ht="12.75" customHeight="1" x14ac:dyDescent="0.2">
      <c r="A21" s="62"/>
      <c r="B21" s="65">
        <v>652</v>
      </c>
      <c r="C21" s="67"/>
      <c r="D21" s="62"/>
      <c r="E21" s="65" t="s">
        <v>64</v>
      </c>
      <c r="F21" s="62"/>
      <c r="G21" s="62"/>
      <c r="H21" s="62"/>
      <c r="I21" s="62"/>
      <c r="J21" s="63"/>
      <c r="K21" s="66">
        <f>K22</f>
        <v>87764.44</v>
      </c>
      <c r="L21" s="66">
        <f>L22</f>
        <v>185000</v>
      </c>
      <c r="M21" s="179">
        <f>SUM(M22:M22)</f>
        <v>100658.33</v>
      </c>
      <c r="N21" s="66">
        <f>M21/K21*100</f>
        <v>114.69147413234791</v>
      </c>
      <c r="O21" s="66">
        <f>M21/L21*100</f>
        <v>54.409908108108105</v>
      </c>
    </row>
    <row r="22" spans="1:15" s="61" customFormat="1" ht="12.75" customHeight="1" x14ac:dyDescent="0.2">
      <c r="A22" s="62"/>
      <c r="B22" s="62"/>
      <c r="C22" s="67">
        <v>6526</v>
      </c>
      <c r="D22" s="62"/>
      <c r="E22" s="253" t="s">
        <v>65</v>
      </c>
      <c r="F22" s="253"/>
      <c r="G22" s="253"/>
      <c r="H22" s="253"/>
      <c r="I22" s="253"/>
      <c r="J22" s="63"/>
      <c r="K22" s="64">
        <v>87764.44</v>
      </c>
      <c r="L22" s="64">
        <v>185000</v>
      </c>
      <c r="M22" s="181">
        <v>100658.33</v>
      </c>
      <c r="N22" s="68">
        <f>M22/K22*100</f>
        <v>114.69147413234791</v>
      </c>
      <c r="O22" s="68">
        <f>M22/L22*100</f>
        <v>54.409908108108105</v>
      </c>
    </row>
    <row r="23" spans="1:15" s="61" customFormat="1" ht="12.75" customHeight="1" x14ac:dyDescent="0.2">
      <c r="A23" s="62"/>
      <c r="B23" s="62"/>
      <c r="C23" s="67"/>
      <c r="D23" s="62"/>
      <c r="E23" s="253"/>
      <c r="F23" s="253"/>
      <c r="G23" s="253"/>
      <c r="H23" s="253"/>
      <c r="I23" s="253"/>
      <c r="J23" s="63"/>
      <c r="K23" s="64"/>
      <c r="L23" s="64"/>
      <c r="M23" s="178"/>
      <c r="N23" s="64"/>
      <c r="O23" s="64"/>
    </row>
    <row r="24" spans="1:15" s="112" customFormat="1" ht="12.75" customHeight="1" x14ac:dyDescent="0.2">
      <c r="A24" s="109">
        <v>67</v>
      </c>
      <c r="B24" s="109"/>
      <c r="C24" s="109"/>
      <c r="D24" s="109"/>
      <c r="E24" s="256" t="s">
        <v>66</v>
      </c>
      <c r="F24" s="256"/>
      <c r="G24" s="256"/>
      <c r="H24" s="256"/>
      <c r="I24" s="256"/>
      <c r="J24" s="110"/>
      <c r="K24" s="122">
        <f>K26+K28</f>
        <v>392432.47</v>
      </c>
      <c r="L24" s="122">
        <f>L26</f>
        <v>955231</v>
      </c>
      <c r="M24" s="182">
        <f>M26+M28</f>
        <v>475541.49</v>
      </c>
      <c r="N24" s="122">
        <f>M24/K24*100</f>
        <v>121.17791629219671</v>
      </c>
      <c r="O24" s="240">
        <f>M24/L24*100</f>
        <v>49.782878696357216</v>
      </c>
    </row>
    <row r="25" spans="1:15" s="61" customFormat="1" ht="12.75" customHeight="1" x14ac:dyDescent="0.2">
      <c r="A25" s="62"/>
      <c r="B25" s="62"/>
      <c r="C25" s="62"/>
      <c r="D25" s="62"/>
      <c r="E25" s="253"/>
      <c r="F25" s="253"/>
      <c r="G25" s="253"/>
      <c r="H25" s="253"/>
      <c r="I25" s="253"/>
      <c r="J25" s="63"/>
      <c r="K25" s="64"/>
      <c r="L25" s="64"/>
      <c r="M25" s="178"/>
      <c r="N25" s="64"/>
      <c r="O25" s="240"/>
    </row>
    <row r="26" spans="1:15" s="61" customFormat="1" ht="26.25" customHeight="1" x14ac:dyDescent="0.2">
      <c r="A26" s="62"/>
      <c r="B26" s="74">
        <v>671</v>
      </c>
      <c r="C26" s="65"/>
      <c r="D26" s="65"/>
      <c r="E26" s="254" t="s">
        <v>67</v>
      </c>
      <c r="F26" s="254"/>
      <c r="G26" s="254"/>
      <c r="H26" s="254"/>
      <c r="I26" s="254"/>
      <c r="J26" s="63"/>
      <c r="K26" s="75">
        <f>K27</f>
        <v>392432.47</v>
      </c>
      <c r="L26" s="75">
        <f>L27+L28</f>
        <v>955231</v>
      </c>
      <c r="M26" s="183">
        <f>M27</f>
        <v>475541.49</v>
      </c>
      <c r="N26" s="76">
        <f>M26/K26*100</f>
        <v>121.17791629219671</v>
      </c>
      <c r="O26" s="75">
        <f>M26/L26*100</f>
        <v>49.782878696357216</v>
      </c>
    </row>
    <row r="27" spans="1:15" s="61" customFormat="1" ht="12.75" customHeight="1" x14ac:dyDescent="0.2">
      <c r="A27" s="62"/>
      <c r="B27" s="62"/>
      <c r="C27" s="67">
        <v>6711</v>
      </c>
      <c r="D27" s="62"/>
      <c r="E27" s="253" t="s">
        <v>68</v>
      </c>
      <c r="F27" s="253"/>
      <c r="G27" s="253"/>
      <c r="H27" s="253"/>
      <c r="I27" s="253"/>
      <c r="J27" s="63"/>
      <c r="K27" s="68">
        <v>392432.47</v>
      </c>
      <c r="L27" s="68">
        <v>946231</v>
      </c>
      <c r="M27" s="181">
        <v>475541.49</v>
      </c>
      <c r="N27" s="68">
        <f>M27/K27*100</f>
        <v>121.17791629219671</v>
      </c>
      <c r="O27" s="77">
        <f>M27/L27*100</f>
        <v>50.256384540350084</v>
      </c>
    </row>
    <row r="28" spans="1:15" ht="12.75" customHeight="1" x14ac:dyDescent="0.3">
      <c r="A28" s="48"/>
      <c r="B28" s="48"/>
      <c r="C28" s="67">
        <v>6712</v>
      </c>
      <c r="D28" s="48"/>
      <c r="E28" s="253" t="s">
        <v>69</v>
      </c>
      <c r="F28" s="253"/>
      <c r="G28" s="253"/>
      <c r="H28" s="253"/>
      <c r="I28" s="253"/>
      <c r="J28" s="49"/>
      <c r="K28" s="72">
        <v>0</v>
      </c>
      <c r="L28" s="64">
        <v>9000</v>
      </c>
      <c r="M28" s="184">
        <v>0</v>
      </c>
      <c r="N28" s="68">
        <v>0</v>
      </c>
      <c r="O28" s="77">
        <f>M28/L28*100</f>
        <v>0</v>
      </c>
    </row>
    <row r="29" spans="1:15" ht="12.75" customHeight="1" x14ac:dyDescent="0.3">
      <c r="A29" s="56"/>
      <c r="B29" s="56"/>
      <c r="C29" s="56"/>
      <c r="D29" s="56"/>
      <c r="E29" s="255"/>
      <c r="F29" s="255"/>
      <c r="G29" s="255"/>
      <c r="H29" s="255"/>
      <c r="I29" s="255"/>
      <c r="J29" s="56"/>
      <c r="K29" s="78"/>
      <c r="L29" s="78"/>
      <c r="M29" s="185"/>
      <c r="N29" s="78"/>
      <c r="O29" s="78"/>
    </row>
    <row r="30" spans="1:15" s="128" customFormat="1" ht="12.75" customHeight="1" x14ac:dyDescent="0.3">
      <c r="A30" s="125">
        <v>68</v>
      </c>
      <c r="B30" s="125"/>
      <c r="C30" s="125"/>
      <c r="D30" s="125"/>
      <c r="E30" s="129" t="s">
        <v>120</v>
      </c>
      <c r="F30" s="126"/>
      <c r="G30" s="126"/>
      <c r="H30" s="126"/>
      <c r="I30" s="126"/>
      <c r="J30" s="125"/>
      <c r="K30" s="127">
        <f>K33</f>
        <v>0</v>
      </c>
      <c r="L30" s="127">
        <f>L33</f>
        <v>0</v>
      </c>
      <c r="M30" s="186">
        <f>M33</f>
        <v>36.76</v>
      </c>
      <c r="N30" s="122" t="e">
        <f>M30/K30*100</f>
        <v>#DIV/0!</v>
      </c>
      <c r="O30" s="122" t="e">
        <f>N30/#REF!*100</f>
        <v>#DIV/0!</v>
      </c>
    </row>
    <row r="31" spans="1:15" ht="12.75" customHeight="1" x14ac:dyDescent="0.3">
      <c r="A31" s="56"/>
      <c r="B31" s="56"/>
      <c r="C31" s="56"/>
      <c r="D31" s="56"/>
      <c r="E31" s="124"/>
      <c r="F31" s="124"/>
      <c r="G31" s="124"/>
      <c r="H31" s="124"/>
      <c r="I31" s="124"/>
      <c r="J31" s="56"/>
      <c r="K31" s="78"/>
      <c r="L31" s="78"/>
      <c r="M31" s="185"/>
      <c r="N31" s="78"/>
      <c r="O31" s="78"/>
    </row>
    <row r="32" spans="1:15" ht="12.75" customHeight="1" x14ac:dyDescent="0.3">
      <c r="A32" s="56"/>
      <c r="B32" s="56">
        <v>683</v>
      </c>
      <c r="C32" s="56"/>
      <c r="D32" s="56"/>
      <c r="E32" s="96" t="s">
        <v>120</v>
      </c>
      <c r="F32" s="124"/>
      <c r="G32" s="124"/>
      <c r="H32" s="124"/>
      <c r="I32" s="124"/>
      <c r="J32" s="56"/>
      <c r="K32" s="130">
        <f>K33</f>
        <v>0</v>
      </c>
      <c r="L32" s="130">
        <f>L33</f>
        <v>0</v>
      </c>
      <c r="M32" s="187">
        <v>0</v>
      </c>
      <c r="N32" s="131" t="e">
        <f>M32/K32*100</f>
        <v>#DIV/0!</v>
      </c>
      <c r="O32" s="131" t="e">
        <f>N32/#REF!*100</f>
        <v>#DIV/0!</v>
      </c>
    </row>
    <row r="33" spans="1:15" s="56" customFormat="1" ht="12.75" customHeight="1" x14ac:dyDescent="0.2">
      <c r="C33" s="56">
        <v>6831</v>
      </c>
      <c r="E33" s="242" t="s">
        <v>120</v>
      </c>
      <c r="F33" s="242"/>
      <c r="G33" s="242"/>
      <c r="H33" s="242"/>
      <c r="I33" s="242"/>
      <c r="K33" s="79">
        <v>0</v>
      </c>
      <c r="L33" s="79">
        <v>0</v>
      </c>
      <c r="M33" s="181">
        <v>36.76</v>
      </c>
      <c r="N33" s="76" t="e">
        <f>M33/K33*100</f>
        <v>#DIV/0!</v>
      </c>
      <c r="O33" s="76" t="e">
        <f>N33/#REF!*100</f>
        <v>#DIV/0!</v>
      </c>
    </row>
    <row r="34" spans="1:15" s="56" customFormat="1" ht="12.75" customHeight="1" x14ac:dyDescent="0.2">
      <c r="E34" s="96"/>
      <c r="F34" s="96"/>
      <c r="G34" s="96"/>
      <c r="H34" s="96"/>
      <c r="I34" s="96"/>
      <c r="K34" s="79"/>
      <c r="L34" s="79"/>
      <c r="M34" s="188"/>
      <c r="N34" s="79"/>
      <c r="O34" s="79"/>
    </row>
    <row r="35" spans="1:15" s="56" customFormat="1" ht="12.75" customHeight="1" x14ac:dyDescent="0.2">
      <c r="E35" s="96"/>
      <c r="F35" s="96"/>
      <c r="G35" s="96"/>
      <c r="H35" s="96"/>
      <c r="I35" s="96"/>
      <c r="K35" s="79"/>
      <c r="L35" s="79"/>
      <c r="M35" s="188"/>
      <c r="N35" s="79"/>
      <c r="O35" s="79"/>
    </row>
    <row r="36" spans="1:15" s="107" customFormat="1" ht="12.75" customHeight="1" x14ac:dyDescent="0.25">
      <c r="A36" s="117">
        <v>3</v>
      </c>
      <c r="B36" s="117"/>
      <c r="C36" s="117"/>
      <c r="D36" s="117"/>
      <c r="E36" s="252" t="s">
        <v>70</v>
      </c>
      <c r="F36" s="252"/>
      <c r="G36" s="252"/>
      <c r="H36" s="252"/>
      <c r="I36" s="252"/>
      <c r="J36" s="252"/>
      <c r="K36" s="118">
        <f>SUM(K38+K49+K81)</f>
        <v>470835.07</v>
      </c>
      <c r="L36" s="118">
        <f>SUM(L38+L49+L81)</f>
        <v>1130808</v>
      </c>
      <c r="M36" s="189">
        <f>SUM(M38+M49+M81)</f>
        <v>565169.32000000007</v>
      </c>
      <c r="N36" s="106">
        <f>M36/K36*100</f>
        <v>120.03551901943075</v>
      </c>
      <c r="O36" s="118">
        <f>M36/L36*100</f>
        <v>49.979246697936347</v>
      </c>
    </row>
    <row r="37" spans="1:15" ht="12.75" customHeight="1" x14ac:dyDescent="0.3">
      <c r="A37" s="80"/>
      <c r="B37" s="56"/>
      <c r="C37" s="56"/>
      <c r="D37" s="56"/>
      <c r="E37" s="242"/>
      <c r="F37" s="242"/>
      <c r="G37" s="242"/>
      <c r="H37" s="242"/>
      <c r="I37" s="242"/>
      <c r="J37" s="56"/>
      <c r="K37" s="79"/>
      <c r="L37" s="79"/>
      <c r="M37" s="188"/>
      <c r="N37" s="79"/>
      <c r="O37" s="79"/>
    </row>
    <row r="38" spans="1:15" s="112" customFormat="1" ht="12" customHeight="1" x14ac:dyDescent="0.2">
      <c r="A38" s="119">
        <v>31</v>
      </c>
      <c r="B38" s="112" t="s">
        <v>71</v>
      </c>
      <c r="E38" s="243" t="s">
        <v>72</v>
      </c>
      <c r="F38" s="243"/>
      <c r="G38" s="243"/>
      <c r="H38" s="243"/>
      <c r="I38" s="243"/>
      <c r="J38" s="243"/>
      <c r="K38" s="120">
        <f>SUM(K40+K43+K46)</f>
        <v>381103.16000000003</v>
      </c>
      <c r="L38" s="120">
        <f>SUM(L40+L43+L46)</f>
        <v>882218</v>
      </c>
      <c r="M38" s="190">
        <f>SUM(M40+M43+M46)</f>
        <v>458930.61</v>
      </c>
      <c r="N38" s="111">
        <f>M38/K38*100</f>
        <v>120.42162284878455</v>
      </c>
      <c r="O38" s="120">
        <f>M38/L38*100</f>
        <v>52.020091405979016</v>
      </c>
    </row>
    <row r="39" spans="1:15" s="61" customFormat="1" ht="12.75" customHeight="1" x14ac:dyDescent="0.2">
      <c r="E39" s="244"/>
      <c r="F39" s="244"/>
      <c r="G39" s="244"/>
      <c r="H39" s="244"/>
      <c r="I39" s="244"/>
      <c r="K39" s="77"/>
      <c r="L39" s="77"/>
      <c r="M39" s="69"/>
      <c r="N39" s="77"/>
      <c r="O39" s="77"/>
    </row>
    <row r="40" spans="1:15" s="61" customFormat="1" ht="12.75" customHeight="1" x14ac:dyDescent="0.2">
      <c r="B40" s="81">
        <v>311</v>
      </c>
      <c r="E40" s="245" t="s">
        <v>13</v>
      </c>
      <c r="F40" s="245"/>
      <c r="G40" s="245"/>
      <c r="H40" s="245"/>
      <c r="I40" s="245"/>
      <c r="K40" s="82">
        <f>K41</f>
        <v>320466.52</v>
      </c>
      <c r="L40" s="82">
        <f>L41</f>
        <v>715700</v>
      </c>
      <c r="M40" s="191">
        <f>M41</f>
        <v>359765.17</v>
      </c>
      <c r="N40" s="66">
        <f>M40/K40*100</f>
        <v>112.26295027636584</v>
      </c>
      <c r="O40" s="82">
        <f>M40/L40*100</f>
        <v>50.26759396395137</v>
      </c>
    </row>
    <row r="41" spans="1:15" s="61" customFormat="1" ht="12.75" customHeight="1" x14ac:dyDescent="0.2">
      <c r="C41" s="83">
        <v>3111</v>
      </c>
      <c r="D41" s="84"/>
      <c r="E41" s="244" t="s">
        <v>73</v>
      </c>
      <c r="F41" s="244"/>
      <c r="G41" s="244"/>
      <c r="H41" s="244"/>
      <c r="I41" s="244"/>
      <c r="J41" s="244"/>
      <c r="K41" s="77">
        <v>320466.52</v>
      </c>
      <c r="L41" s="77">
        <v>715700</v>
      </c>
      <c r="M41" s="181">
        <v>359765.17</v>
      </c>
      <c r="N41" s="64">
        <f>M41/K41*100</f>
        <v>112.26295027636584</v>
      </c>
      <c r="O41" s="77">
        <f>M41/L41*100</f>
        <v>50.26759396395137</v>
      </c>
    </row>
    <row r="42" spans="1:15" s="61" customFormat="1" ht="12.75" customHeight="1" x14ac:dyDescent="0.2">
      <c r="C42" s="83"/>
      <c r="E42" s="244"/>
      <c r="F42" s="244"/>
      <c r="G42" s="244"/>
      <c r="H42" s="244"/>
      <c r="I42" s="244"/>
      <c r="K42" s="77"/>
      <c r="L42" s="77"/>
      <c r="M42" s="69"/>
      <c r="N42" s="66"/>
      <c r="O42" s="77"/>
    </row>
    <row r="43" spans="1:15" s="61" customFormat="1" ht="12.75" customHeight="1" x14ac:dyDescent="0.2">
      <c r="B43" s="81">
        <v>312</v>
      </c>
      <c r="C43" s="83"/>
      <c r="E43" s="245" t="s">
        <v>74</v>
      </c>
      <c r="F43" s="245"/>
      <c r="G43" s="245"/>
      <c r="H43" s="245"/>
      <c r="I43" s="245"/>
      <c r="J43" s="245"/>
      <c r="K43" s="82">
        <f>K44</f>
        <v>7813.81</v>
      </c>
      <c r="L43" s="82">
        <f>L44</f>
        <v>48428</v>
      </c>
      <c r="M43" s="191">
        <f>M44</f>
        <v>39804.1</v>
      </c>
      <c r="N43" s="66">
        <f>M43/K43*100</f>
        <v>509.40706262373919</v>
      </c>
      <c r="O43" s="82">
        <f>M43/L43*100</f>
        <v>82.192326753118024</v>
      </c>
    </row>
    <row r="44" spans="1:15" s="61" customFormat="1" ht="12.75" customHeight="1" x14ac:dyDescent="0.2">
      <c r="C44" s="83">
        <v>3121</v>
      </c>
      <c r="D44" s="84"/>
      <c r="E44" s="244" t="s">
        <v>74</v>
      </c>
      <c r="F44" s="244"/>
      <c r="G44" s="244"/>
      <c r="H44" s="244"/>
      <c r="I44" s="244"/>
      <c r="J44" s="244"/>
      <c r="K44" s="77">
        <v>7813.81</v>
      </c>
      <c r="L44" s="77">
        <v>48428</v>
      </c>
      <c r="M44" s="181">
        <v>39804.1</v>
      </c>
      <c r="N44" s="64">
        <f>M44/K44*100</f>
        <v>509.40706262373919</v>
      </c>
      <c r="O44" s="77">
        <f>M44/L44*100</f>
        <v>82.192326753118024</v>
      </c>
    </row>
    <row r="45" spans="1:15" s="61" customFormat="1" ht="12.75" customHeight="1" x14ac:dyDescent="0.2">
      <c r="C45" s="83"/>
      <c r="E45" s="244"/>
      <c r="F45" s="244"/>
      <c r="G45" s="244"/>
      <c r="H45" s="244"/>
      <c r="I45" s="244"/>
      <c r="K45" s="77"/>
      <c r="L45" s="77"/>
      <c r="M45" s="69"/>
      <c r="N45" s="66"/>
      <c r="O45" s="77"/>
    </row>
    <row r="46" spans="1:15" s="61" customFormat="1" ht="12.75" customHeight="1" x14ac:dyDescent="0.2">
      <c r="B46" s="81">
        <v>313</v>
      </c>
      <c r="C46" s="83"/>
      <c r="E46" s="245" t="s">
        <v>75</v>
      </c>
      <c r="F46" s="245"/>
      <c r="G46" s="245"/>
      <c r="H46" s="245"/>
      <c r="I46" s="245"/>
      <c r="J46" s="245"/>
      <c r="K46" s="82">
        <f>SUM(K47:K47)</f>
        <v>52822.83</v>
      </c>
      <c r="L46" s="82">
        <f>SUM(L47:L47)</f>
        <v>118090</v>
      </c>
      <c r="M46" s="191">
        <f>SUM(M47:M47)</f>
        <v>59361.34</v>
      </c>
      <c r="N46" s="66">
        <f>M46/K46*100</f>
        <v>112.37818950631761</v>
      </c>
      <c r="O46" s="82">
        <f>M46/L46*100</f>
        <v>50.267880430180369</v>
      </c>
    </row>
    <row r="47" spans="1:15" s="61" customFormat="1" ht="12.75" customHeight="1" x14ac:dyDescent="0.2">
      <c r="C47" s="83">
        <v>3132</v>
      </c>
      <c r="D47" s="84"/>
      <c r="E47" s="244" t="s">
        <v>76</v>
      </c>
      <c r="F47" s="244"/>
      <c r="G47" s="244"/>
      <c r="H47" s="244"/>
      <c r="I47" s="244"/>
      <c r="J47" s="244"/>
      <c r="K47" s="77">
        <v>52822.83</v>
      </c>
      <c r="L47" s="77">
        <v>118090</v>
      </c>
      <c r="M47" s="181">
        <v>59361.34</v>
      </c>
      <c r="N47" s="64">
        <f>M47/K47*100</f>
        <v>112.37818950631761</v>
      </c>
      <c r="O47" s="77">
        <f>M47/L47*100</f>
        <v>50.267880430180369</v>
      </c>
    </row>
    <row r="48" spans="1:15" s="61" customFormat="1" ht="12.75" customHeight="1" x14ac:dyDescent="0.2">
      <c r="A48" s="81"/>
      <c r="C48" s="83"/>
      <c r="E48" s="244"/>
      <c r="F48" s="244"/>
      <c r="G48" s="244"/>
      <c r="H48" s="244"/>
      <c r="I48" s="244"/>
      <c r="K48" s="77"/>
      <c r="L48" s="77"/>
      <c r="M48" s="69"/>
      <c r="N48" s="77"/>
      <c r="O48" s="77"/>
    </row>
    <row r="49" spans="1:15" s="112" customFormat="1" ht="12.75" customHeight="1" x14ac:dyDescent="0.2">
      <c r="A49" s="119">
        <v>32</v>
      </c>
      <c r="B49" s="119"/>
      <c r="C49" s="121"/>
      <c r="D49" s="119"/>
      <c r="E49" s="251" t="s">
        <v>77</v>
      </c>
      <c r="F49" s="251"/>
      <c r="G49" s="251"/>
      <c r="H49" s="251"/>
      <c r="I49" s="251"/>
      <c r="J49" s="251"/>
      <c r="K49" s="120">
        <f>SUM(K51+K56+K64+K74)</f>
        <v>88403.159999999989</v>
      </c>
      <c r="L49" s="120">
        <f>SUM(L51+L56+L64+L74)</f>
        <v>244990</v>
      </c>
      <c r="M49" s="190">
        <f>SUM(M51+M56+M64+M74)</f>
        <v>104697.81000000001</v>
      </c>
      <c r="N49" s="111">
        <f>M49/K49*100</f>
        <v>118.43220310224207</v>
      </c>
      <c r="O49" s="120">
        <f>M49/L49*100</f>
        <v>42.735544307930937</v>
      </c>
    </row>
    <row r="50" spans="1:15" s="61" customFormat="1" ht="12.75" customHeight="1" x14ac:dyDescent="0.2">
      <c r="C50" s="83"/>
      <c r="E50" s="244"/>
      <c r="F50" s="244"/>
      <c r="G50" s="244"/>
      <c r="H50" s="244"/>
      <c r="I50" s="244"/>
      <c r="K50" s="77"/>
      <c r="L50" s="77"/>
      <c r="M50" s="69"/>
      <c r="N50" s="77"/>
      <c r="O50" s="77"/>
    </row>
    <row r="51" spans="1:15" s="61" customFormat="1" ht="12.75" customHeight="1" x14ac:dyDescent="0.2">
      <c r="B51" s="81">
        <v>321</v>
      </c>
      <c r="C51" s="83"/>
      <c r="E51" s="245" t="s">
        <v>78</v>
      </c>
      <c r="F51" s="245"/>
      <c r="G51" s="245"/>
      <c r="H51" s="245"/>
      <c r="I51" s="245"/>
      <c r="J51" s="245"/>
      <c r="K51" s="82">
        <f>SUM(K52:K54)</f>
        <v>14843.250000000002</v>
      </c>
      <c r="L51" s="82">
        <f>SUM(L52:L54)</f>
        <v>32360</v>
      </c>
      <c r="M51" s="191">
        <f>SUM(M52:M54)</f>
        <v>8801.9700000000012</v>
      </c>
      <c r="N51" s="66">
        <f>M51/K51*100</f>
        <v>59.299479561416803</v>
      </c>
      <c r="O51" s="82">
        <f>M51/L51*100</f>
        <v>27.200154511742898</v>
      </c>
    </row>
    <row r="52" spans="1:15" s="61" customFormat="1" ht="12.75" customHeight="1" x14ac:dyDescent="0.2">
      <c r="C52" s="83">
        <v>3211</v>
      </c>
      <c r="D52" s="84"/>
      <c r="E52" s="244" t="s">
        <v>79</v>
      </c>
      <c r="F52" s="244"/>
      <c r="G52" s="244"/>
      <c r="H52" s="244"/>
      <c r="I52" s="244"/>
      <c r="J52" s="244"/>
      <c r="K52" s="77">
        <v>252.04</v>
      </c>
      <c r="L52" s="77">
        <v>2470</v>
      </c>
      <c r="M52" s="181">
        <v>317.08</v>
      </c>
      <c r="N52" s="68">
        <f>M52/K52*100</f>
        <v>125.80542770988731</v>
      </c>
      <c r="O52" s="77">
        <f>M52/L52*100</f>
        <v>12.837246963562752</v>
      </c>
    </row>
    <row r="53" spans="1:15" s="61" customFormat="1" ht="12.75" customHeight="1" x14ac:dyDescent="0.2">
      <c r="C53" s="83">
        <v>3212</v>
      </c>
      <c r="D53" s="84"/>
      <c r="E53" s="244" t="s">
        <v>80</v>
      </c>
      <c r="F53" s="244"/>
      <c r="G53" s="244"/>
      <c r="H53" s="244"/>
      <c r="I53" s="244"/>
      <c r="K53" s="77">
        <v>11226.62</v>
      </c>
      <c r="L53" s="77">
        <v>23890</v>
      </c>
      <c r="M53" s="181">
        <v>7988.44</v>
      </c>
      <c r="N53" s="68">
        <f>M53/K53*100</f>
        <v>71.156234022350446</v>
      </c>
      <c r="O53" s="77">
        <f>M53/L53*100</f>
        <v>33.438426119715359</v>
      </c>
    </row>
    <row r="54" spans="1:15" s="61" customFormat="1" ht="12.75" customHeight="1" x14ac:dyDescent="0.2">
      <c r="C54" s="83">
        <v>3213</v>
      </c>
      <c r="D54" s="84"/>
      <c r="E54" s="244" t="s">
        <v>81</v>
      </c>
      <c r="F54" s="244"/>
      <c r="G54" s="244"/>
      <c r="H54" s="244"/>
      <c r="I54" s="244"/>
      <c r="J54" s="244"/>
      <c r="K54" s="77">
        <v>3364.59</v>
      </c>
      <c r="L54" s="77">
        <v>6000</v>
      </c>
      <c r="M54" s="181">
        <v>496.45</v>
      </c>
      <c r="N54" s="68">
        <f>M54/K54*100</f>
        <v>14.755141042444992</v>
      </c>
      <c r="O54" s="77">
        <f>M54/L54*100</f>
        <v>8.2741666666666678</v>
      </c>
    </row>
    <row r="55" spans="1:15" s="61" customFormat="1" ht="12.75" customHeight="1" x14ac:dyDescent="0.2">
      <c r="C55" s="83"/>
      <c r="E55" s="244"/>
      <c r="F55" s="244"/>
      <c r="G55" s="244"/>
      <c r="H55" s="244"/>
      <c r="I55" s="244"/>
      <c r="K55" s="77"/>
      <c r="L55" s="77"/>
      <c r="M55" s="69"/>
      <c r="N55" s="77"/>
      <c r="O55" s="77"/>
    </row>
    <row r="56" spans="1:15" s="61" customFormat="1" ht="12.75" customHeight="1" x14ac:dyDescent="0.2">
      <c r="B56" s="81">
        <v>322</v>
      </c>
      <c r="C56" s="83"/>
      <c r="E56" s="245" t="s">
        <v>82</v>
      </c>
      <c r="F56" s="245"/>
      <c r="G56" s="245"/>
      <c r="H56" s="245"/>
      <c r="I56" s="245"/>
      <c r="J56" s="245"/>
      <c r="K56" s="82">
        <f>SUM(K57:K62)</f>
        <v>61746.34</v>
      </c>
      <c r="L56" s="82">
        <f>SUM(L57:L62)</f>
        <v>147550</v>
      </c>
      <c r="M56" s="191">
        <f>SUM(M57:M62)</f>
        <v>68788.75</v>
      </c>
      <c r="N56" s="66">
        <f t="shared" ref="N56:N62" si="0">M56/K56*100</f>
        <v>111.40538856230184</v>
      </c>
      <c r="O56" s="82">
        <f t="shared" ref="O56:O62" si="1">M56/L56*100</f>
        <v>46.620637072178923</v>
      </c>
    </row>
    <row r="57" spans="1:15" s="61" customFormat="1" ht="12.75" customHeight="1" x14ac:dyDescent="0.2">
      <c r="C57" s="83">
        <v>3221</v>
      </c>
      <c r="D57" s="84"/>
      <c r="E57" s="244" t="s">
        <v>83</v>
      </c>
      <c r="F57" s="244"/>
      <c r="G57" s="244"/>
      <c r="H57" s="244"/>
      <c r="I57" s="244"/>
      <c r="J57" s="244"/>
      <c r="K57" s="85">
        <v>13474.21</v>
      </c>
      <c r="L57" s="77">
        <v>35200</v>
      </c>
      <c r="M57" s="181">
        <v>13621.65</v>
      </c>
      <c r="N57" s="68">
        <f t="shared" si="0"/>
        <v>101.09423854905037</v>
      </c>
      <c r="O57" s="77">
        <f t="shared" si="1"/>
        <v>38.697869318181816</v>
      </c>
    </row>
    <row r="58" spans="1:15" s="61" customFormat="1" ht="12.75" customHeight="1" x14ac:dyDescent="0.2">
      <c r="C58" s="83">
        <v>3222</v>
      </c>
      <c r="D58" s="84"/>
      <c r="E58" s="244" t="s">
        <v>84</v>
      </c>
      <c r="F58" s="244"/>
      <c r="G58" s="244"/>
      <c r="H58" s="244"/>
      <c r="I58" s="244"/>
      <c r="K58" s="77">
        <v>39444.06</v>
      </c>
      <c r="L58" s="77">
        <v>85000</v>
      </c>
      <c r="M58" s="181">
        <v>43311.38</v>
      </c>
      <c r="N58" s="68">
        <f t="shared" si="0"/>
        <v>109.80456879945928</v>
      </c>
      <c r="O58" s="77">
        <f t="shared" si="1"/>
        <v>50.954564705882355</v>
      </c>
    </row>
    <row r="59" spans="1:15" s="61" customFormat="1" ht="12.75" customHeight="1" x14ac:dyDescent="0.2">
      <c r="C59" s="83">
        <v>3223</v>
      </c>
      <c r="D59" s="84"/>
      <c r="E59" s="244" t="s">
        <v>85</v>
      </c>
      <c r="F59" s="244"/>
      <c r="G59" s="244"/>
      <c r="H59" s="244"/>
      <c r="I59" s="244"/>
      <c r="J59" s="244"/>
      <c r="K59" s="77">
        <v>7576.67</v>
      </c>
      <c r="L59" s="77">
        <v>19650</v>
      </c>
      <c r="M59" s="181">
        <v>10157.31</v>
      </c>
      <c r="N59" s="68">
        <f t="shared" si="0"/>
        <v>134.06034577195521</v>
      </c>
      <c r="O59" s="77">
        <f t="shared" si="1"/>
        <v>51.691145038167939</v>
      </c>
    </row>
    <row r="60" spans="1:15" s="61" customFormat="1" ht="12.75" customHeight="1" x14ac:dyDescent="0.2">
      <c r="C60" s="83">
        <v>3224</v>
      </c>
      <c r="D60" s="84"/>
      <c r="E60" s="244" t="s">
        <v>86</v>
      </c>
      <c r="F60" s="244"/>
      <c r="G60" s="244"/>
      <c r="H60" s="244"/>
      <c r="I60" s="244"/>
      <c r="J60" s="244"/>
      <c r="K60" s="77">
        <v>855.1</v>
      </c>
      <c r="L60" s="77">
        <v>3000</v>
      </c>
      <c r="M60" s="181">
        <v>1698.41</v>
      </c>
      <c r="N60" s="68">
        <f t="shared" si="0"/>
        <v>198.62121389311193</v>
      </c>
      <c r="O60" s="77">
        <f t="shared" si="1"/>
        <v>56.613666666666674</v>
      </c>
    </row>
    <row r="61" spans="1:15" s="61" customFormat="1" ht="12.75" customHeight="1" x14ac:dyDescent="0.2">
      <c r="C61" s="83">
        <v>3225</v>
      </c>
      <c r="D61" s="84"/>
      <c r="E61" s="244" t="s">
        <v>87</v>
      </c>
      <c r="F61" s="244"/>
      <c r="G61" s="244"/>
      <c r="H61" s="244"/>
      <c r="I61" s="244"/>
      <c r="J61" s="244"/>
      <c r="K61" s="77">
        <v>396.3</v>
      </c>
      <c r="L61" s="77">
        <v>2700</v>
      </c>
      <c r="M61" s="69">
        <v>0</v>
      </c>
      <c r="N61" s="68">
        <f t="shared" si="0"/>
        <v>0</v>
      </c>
      <c r="O61" s="77">
        <f t="shared" si="1"/>
        <v>0</v>
      </c>
    </row>
    <row r="62" spans="1:15" s="61" customFormat="1" ht="12.75" customHeight="1" x14ac:dyDescent="0.2">
      <c r="C62" s="83">
        <v>3227</v>
      </c>
      <c r="D62" s="84"/>
      <c r="E62" s="244" t="s">
        <v>118</v>
      </c>
      <c r="F62" s="244"/>
      <c r="G62" s="244"/>
      <c r="H62" s="244"/>
      <c r="I62" s="244"/>
      <c r="K62" s="85">
        <v>0</v>
      </c>
      <c r="L62" s="77">
        <v>2000</v>
      </c>
      <c r="M62" s="192">
        <v>0</v>
      </c>
      <c r="N62" s="68" t="e">
        <f t="shared" si="0"/>
        <v>#DIV/0!</v>
      </c>
      <c r="O62" s="77">
        <f t="shared" si="1"/>
        <v>0</v>
      </c>
    </row>
    <row r="63" spans="1:15" s="61" customFormat="1" ht="12.75" customHeight="1" x14ac:dyDescent="0.2">
      <c r="C63" s="83"/>
      <c r="E63" s="244"/>
      <c r="F63" s="244"/>
      <c r="G63" s="244"/>
      <c r="H63" s="244"/>
      <c r="I63" s="244"/>
      <c r="K63" s="77"/>
      <c r="L63" s="77"/>
      <c r="M63" s="69"/>
      <c r="N63" s="68"/>
      <c r="O63" s="77"/>
    </row>
    <row r="64" spans="1:15" s="61" customFormat="1" ht="12.75" customHeight="1" x14ac:dyDescent="0.2">
      <c r="B64" s="81">
        <v>323</v>
      </c>
      <c r="C64" s="83"/>
      <c r="E64" s="245" t="s">
        <v>88</v>
      </c>
      <c r="F64" s="245"/>
      <c r="G64" s="245"/>
      <c r="H64" s="245"/>
      <c r="I64" s="245"/>
      <c r="J64" s="245"/>
      <c r="K64" s="82">
        <f>SUM(K65:K72)</f>
        <v>10590.84</v>
      </c>
      <c r="L64" s="82">
        <f>SUM(L65:L72)</f>
        <v>61620</v>
      </c>
      <c r="M64" s="191">
        <f>SUM(M65:M72)</f>
        <v>26039.520000000004</v>
      </c>
      <c r="N64" s="71">
        <f>M64/K64*100</f>
        <v>245.86831639416707</v>
      </c>
      <c r="O64" s="82">
        <f>M64/L64*100</f>
        <v>42.258227848101271</v>
      </c>
    </row>
    <row r="65" spans="1:15" s="61" customFormat="1" ht="12.75" customHeight="1" x14ac:dyDescent="0.2">
      <c r="C65" s="83">
        <v>3231</v>
      </c>
      <c r="D65" s="84"/>
      <c r="E65" s="244" t="s">
        <v>89</v>
      </c>
      <c r="F65" s="244"/>
      <c r="G65" s="244"/>
      <c r="H65" s="244"/>
      <c r="I65" s="244"/>
      <c r="J65" s="244"/>
      <c r="K65" s="77">
        <v>808.27</v>
      </c>
      <c r="L65" s="77">
        <v>2130</v>
      </c>
      <c r="M65" s="181">
        <v>939.11</v>
      </c>
      <c r="N65" s="68">
        <f>M65/K65*100</f>
        <v>116.1876600640875</v>
      </c>
      <c r="O65" s="77">
        <f t="shared" ref="O65:O72" si="2">M65/L65*100</f>
        <v>44.089671361502347</v>
      </c>
    </row>
    <row r="66" spans="1:15" s="61" customFormat="1" ht="12.75" customHeight="1" x14ac:dyDescent="0.2">
      <c r="C66" s="83">
        <v>3232</v>
      </c>
      <c r="D66" s="84"/>
      <c r="E66" s="244" t="s">
        <v>90</v>
      </c>
      <c r="F66" s="244"/>
      <c r="G66" s="244"/>
      <c r="H66" s="244"/>
      <c r="I66" s="244"/>
      <c r="J66" s="244"/>
      <c r="K66" s="77">
        <v>1000</v>
      </c>
      <c r="L66" s="77">
        <v>30000</v>
      </c>
      <c r="M66" s="181">
        <v>8134.84</v>
      </c>
      <c r="N66" s="68">
        <f>M66/K66*100</f>
        <v>813.48400000000004</v>
      </c>
      <c r="O66" s="77">
        <f t="shared" si="2"/>
        <v>27.116133333333337</v>
      </c>
    </row>
    <row r="67" spans="1:15" s="61" customFormat="1" ht="12.75" customHeight="1" x14ac:dyDescent="0.2">
      <c r="C67" s="83">
        <v>3234</v>
      </c>
      <c r="D67" s="84"/>
      <c r="E67" s="244" t="s">
        <v>91</v>
      </c>
      <c r="F67" s="244"/>
      <c r="G67" s="244"/>
      <c r="H67" s="244"/>
      <c r="I67" s="244"/>
      <c r="J67" s="244"/>
      <c r="K67" s="77">
        <v>2046.86</v>
      </c>
      <c r="L67" s="77">
        <v>8330</v>
      </c>
      <c r="M67" s="181">
        <v>5410.31</v>
      </c>
      <c r="N67" s="68">
        <f>M67/K67*100</f>
        <v>264.32242556892021</v>
      </c>
      <c r="O67" s="77">
        <f t="shared" si="2"/>
        <v>64.949699879951979</v>
      </c>
    </row>
    <row r="68" spans="1:15" s="61" customFormat="1" ht="12.75" customHeight="1" x14ac:dyDescent="0.2">
      <c r="C68" s="83">
        <v>3235</v>
      </c>
      <c r="D68" s="84"/>
      <c r="E68" s="83" t="s">
        <v>119</v>
      </c>
      <c r="F68" s="83"/>
      <c r="G68" s="83"/>
      <c r="H68" s="83"/>
      <c r="I68" s="83"/>
      <c r="J68" s="83"/>
      <c r="K68" s="77">
        <v>0</v>
      </c>
      <c r="L68" s="77">
        <v>4200</v>
      </c>
      <c r="M68" s="181">
        <v>3600</v>
      </c>
      <c r="N68" s="68">
        <v>0</v>
      </c>
      <c r="O68" s="77">
        <f t="shared" si="2"/>
        <v>85.714285714285708</v>
      </c>
    </row>
    <row r="69" spans="1:15" s="61" customFormat="1" ht="12.75" customHeight="1" x14ac:dyDescent="0.2">
      <c r="C69" s="83">
        <v>3236</v>
      </c>
      <c r="D69" s="84"/>
      <c r="E69" s="244" t="s">
        <v>92</v>
      </c>
      <c r="F69" s="244"/>
      <c r="G69" s="244"/>
      <c r="H69" s="244"/>
      <c r="I69" s="244"/>
      <c r="J69" s="244"/>
      <c r="K69" s="77">
        <v>1355.78</v>
      </c>
      <c r="L69" s="77">
        <v>6300</v>
      </c>
      <c r="M69" s="181">
        <v>1356.88</v>
      </c>
      <c r="N69" s="68">
        <f>M69/K69*100</f>
        <v>100.08113410730355</v>
      </c>
      <c r="O69" s="77">
        <f t="shared" si="2"/>
        <v>21.53777777777778</v>
      </c>
    </row>
    <row r="70" spans="1:15" s="61" customFormat="1" ht="12.75" customHeight="1" x14ac:dyDescent="0.2">
      <c r="C70" s="83">
        <v>3237</v>
      </c>
      <c r="D70" s="84"/>
      <c r="E70" s="244" t="s">
        <v>93</v>
      </c>
      <c r="F70" s="244"/>
      <c r="G70" s="244"/>
      <c r="H70" s="244"/>
      <c r="I70" s="244"/>
      <c r="J70" s="244"/>
      <c r="K70" s="77">
        <v>2878.43</v>
      </c>
      <c r="L70" s="77">
        <v>3700</v>
      </c>
      <c r="M70" s="181">
        <v>4524.2700000000004</v>
      </c>
      <c r="N70" s="68">
        <f>M70/K70*100</f>
        <v>157.17839238751682</v>
      </c>
      <c r="O70" s="77">
        <f t="shared" si="2"/>
        <v>122.27756756756759</v>
      </c>
    </row>
    <row r="71" spans="1:15" s="86" customFormat="1" ht="12.75" customHeight="1" x14ac:dyDescent="0.2">
      <c r="A71" s="61"/>
      <c r="B71" s="61"/>
      <c r="C71" s="83">
        <v>3238</v>
      </c>
      <c r="D71" s="84"/>
      <c r="E71" s="244" t="s">
        <v>94</v>
      </c>
      <c r="F71" s="244"/>
      <c r="G71" s="244"/>
      <c r="H71" s="244"/>
      <c r="I71" s="244"/>
      <c r="J71" s="244"/>
      <c r="K71" s="77">
        <v>1781.99</v>
      </c>
      <c r="L71" s="77">
        <v>3220</v>
      </c>
      <c r="M71" s="181">
        <v>1702.05</v>
      </c>
      <c r="N71" s="68">
        <f>M71/K71*100</f>
        <v>95.514004006756494</v>
      </c>
      <c r="O71" s="77">
        <f>M71/L71*100</f>
        <v>52.858695652173914</v>
      </c>
    </row>
    <row r="72" spans="1:15" s="61" customFormat="1" ht="12.75" customHeight="1" x14ac:dyDescent="0.2">
      <c r="C72" s="83">
        <v>3239</v>
      </c>
      <c r="D72" s="84"/>
      <c r="E72" s="244" t="s">
        <v>95</v>
      </c>
      <c r="F72" s="244"/>
      <c r="G72" s="244"/>
      <c r="H72" s="244"/>
      <c r="I72" s="244"/>
      <c r="J72" s="244"/>
      <c r="K72" s="77">
        <v>719.51</v>
      </c>
      <c r="L72" s="77">
        <v>3740</v>
      </c>
      <c r="M72" s="181">
        <v>372.06</v>
      </c>
      <c r="N72" s="68">
        <f>M72/K72*100</f>
        <v>51.710191658211833</v>
      </c>
      <c r="O72" s="77">
        <f t="shared" si="2"/>
        <v>9.9481283422459885</v>
      </c>
    </row>
    <row r="73" spans="1:15" s="61" customFormat="1" ht="12.75" customHeight="1" x14ac:dyDescent="0.2">
      <c r="C73" s="83"/>
      <c r="D73" s="84"/>
      <c r="E73" s="244"/>
      <c r="F73" s="244"/>
      <c r="G73" s="244"/>
      <c r="H73" s="244"/>
      <c r="I73" s="244"/>
      <c r="K73" s="77"/>
      <c r="L73" s="77"/>
      <c r="M73" s="69"/>
      <c r="N73" s="68"/>
      <c r="O73" s="77"/>
    </row>
    <row r="74" spans="1:15" s="61" customFormat="1" ht="12.75" customHeight="1" x14ac:dyDescent="0.2">
      <c r="B74" s="81">
        <v>329</v>
      </c>
      <c r="E74" s="245" t="s">
        <v>96</v>
      </c>
      <c r="F74" s="245"/>
      <c r="G74" s="245"/>
      <c r="H74" s="245"/>
      <c r="I74" s="245"/>
      <c r="J74" s="245"/>
      <c r="K74" s="82">
        <f>SUM(K75:K79)</f>
        <v>1222.73</v>
      </c>
      <c r="L74" s="82">
        <f>SUM(L75:L79)</f>
        <v>3460</v>
      </c>
      <c r="M74" s="191">
        <f>SUM(M75:M79)</f>
        <v>1067.5700000000002</v>
      </c>
      <c r="N74" s="71">
        <f>M74/K74*100</f>
        <v>87.310362876514048</v>
      </c>
      <c r="O74" s="82">
        <f t="shared" ref="O74:O79" si="3">M74/L74*100</f>
        <v>30.854624277456654</v>
      </c>
    </row>
    <row r="75" spans="1:15" s="61" customFormat="1" ht="12.75" customHeight="1" x14ac:dyDescent="0.2">
      <c r="B75" s="81"/>
      <c r="C75" s="83">
        <v>3292</v>
      </c>
      <c r="E75" s="244" t="s">
        <v>97</v>
      </c>
      <c r="F75" s="244"/>
      <c r="G75" s="244"/>
      <c r="H75" s="244"/>
      <c r="I75" s="244"/>
      <c r="J75" s="88"/>
      <c r="K75" s="77">
        <v>0</v>
      </c>
      <c r="L75" s="77">
        <v>930</v>
      </c>
      <c r="M75" s="69">
        <v>0</v>
      </c>
      <c r="N75" s="71" t="e">
        <f>M75/K75*100</f>
        <v>#DIV/0!</v>
      </c>
      <c r="O75" s="82">
        <f t="shared" si="3"/>
        <v>0</v>
      </c>
    </row>
    <row r="76" spans="1:15" s="61" customFormat="1" ht="12.75" customHeight="1" x14ac:dyDescent="0.2">
      <c r="B76" s="81"/>
      <c r="C76" s="83">
        <v>3293</v>
      </c>
      <c r="E76" s="83" t="s">
        <v>98</v>
      </c>
      <c r="F76" s="83"/>
      <c r="G76" s="83"/>
      <c r="H76" s="83"/>
      <c r="I76" s="83"/>
      <c r="J76" s="88"/>
      <c r="K76" s="77">
        <v>0</v>
      </c>
      <c r="L76" s="77">
        <v>270</v>
      </c>
      <c r="M76" s="69">
        <v>0</v>
      </c>
      <c r="N76" s="71" t="e">
        <f>M76/K76*100</f>
        <v>#DIV/0!</v>
      </c>
      <c r="O76" s="82">
        <f t="shared" si="3"/>
        <v>0</v>
      </c>
    </row>
    <row r="77" spans="1:15" s="61" customFormat="1" ht="12.75" customHeight="1" x14ac:dyDescent="0.2">
      <c r="B77" s="81"/>
      <c r="C77" s="83">
        <v>3294</v>
      </c>
      <c r="E77" s="83" t="s">
        <v>99</v>
      </c>
      <c r="F77" s="83"/>
      <c r="G77" s="83"/>
      <c r="H77" s="83"/>
      <c r="I77" s="83"/>
      <c r="J77" s="88"/>
      <c r="K77" s="77">
        <v>30</v>
      </c>
      <c r="L77" s="77">
        <v>120</v>
      </c>
      <c r="M77" s="69">
        <v>100</v>
      </c>
      <c r="N77" s="71">
        <v>0</v>
      </c>
      <c r="O77" s="82">
        <f t="shared" si="3"/>
        <v>83.333333333333343</v>
      </c>
    </row>
    <row r="78" spans="1:15" s="61" customFormat="1" ht="12.75" customHeight="1" x14ac:dyDescent="0.2">
      <c r="C78" s="83">
        <v>3295</v>
      </c>
      <c r="D78" s="84"/>
      <c r="E78" s="244" t="s">
        <v>100</v>
      </c>
      <c r="F78" s="244"/>
      <c r="G78" s="244"/>
      <c r="H78" s="244"/>
      <c r="I78" s="244"/>
      <c r="J78" s="244"/>
      <c r="K78" s="77">
        <v>1157.73</v>
      </c>
      <c r="L78" s="77">
        <v>1600</v>
      </c>
      <c r="M78" s="181">
        <v>967.57</v>
      </c>
      <c r="N78" s="68">
        <f>M78/K78*100</f>
        <v>83.574754044552705</v>
      </c>
      <c r="O78" s="82">
        <f t="shared" si="3"/>
        <v>60.473125000000003</v>
      </c>
    </row>
    <row r="79" spans="1:15" s="61" customFormat="1" ht="12.75" customHeight="1" x14ac:dyDescent="0.2">
      <c r="C79" s="83">
        <v>3299</v>
      </c>
      <c r="D79" s="84"/>
      <c r="E79" s="244" t="s">
        <v>96</v>
      </c>
      <c r="F79" s="244"/>
      <c r="G79" s="244"/>
      <c r="H79" s="244"/>
      <c r="I79" s="244"/>
      <c r="J79" s="244"/>
      <c r="K79" s="77">
        <v>35</v>
      </c>
      <c r="L79" s="77">
        <v>540</v>
      </c>
      <c r="M79" s="69">
        <v>0</v>
      </c>
      <c r="N79" s="68">
        <f>M79/K79*100</f>
        <v>0</v>
      </c>
      <c r="O79" s="82">
        <f t="shared" si="3"/>
        <v>0</v>
      </c>
    </row>
    <row r="80" spans="1:15" s="61" customFormat="1" ht="12.75" customHeight="1" x14ac:dyDescent="0.2">
      <c r="C80" s="83"/>
      <c r="E80" s="244"/>
      <c r="F80" s="244"/>
      <c r="G80" s="244"/>
      <c r="H80" s="244"/>
      <c r="I80" s="244"/>
      <c r="K80" s="77"/>
      <c r="L80" s="77"/>
      <c r="M80" s="69"/>
      <c r="N80" s="77"/>
      <c r="O80" s="77"/>
    </row>
    <row r="81" spans="1:15" s="112" customFormat="1" ht="12.75" customHeight="1" x14ac:dyDescent="0.2">
      <c r="A81" s="119">
        <v>34</v>
      </c>
      <c r="C81" s="123"/>
      <c r="E81" s="251" t="s">
        <v>101</v>
      </c>
      <c r="F81" s="251"/>
      <c r="G81" s="251"/>
      <c r="H81" s="251"/>
      <c r="I81" s="251"/>
      <c r="J81" s="251"/>
      <c r="K81" s="120">
        <f>K83</f>
        <v>1328.75</v>
      </c>
      <c r="L81" s="120">
        <f>L83</f>
        <v>3600</v>
      </c>
      <c r="M81" s="190">
        <f>M83</f>
        <v>1540.9</v>
      </c>
      <c r="N81" s="111">
        <f>M81/K81*100</f>
        <v>115.96613358419567</v>
      </c>
      <c r="O81" s="120">
        <f>M81/L81*100</f>
        <v>42.802777777777777</v>
      </c>
    </row>
    <row r="82" spans="1:15" s="61" customFormat="1" ht="12.75" customHeight="1" x14ac:dyDescent="0.2">
      <c r="C82" s="83"/>
      <c r="E82" s="244"/>
      <c r="F82" s="244"/>
      <c r="G82" s="244"/>
      <c r="H82" s="244"/>
      <c r="I82" s="244"/>
      <c r="K82" s="77"/>
      <c r="L82" s="77"/>
      <c r="M82" s="69"/>
      <c r="N82" s="77"/>
      <c r="O82" s="77"/>
    </row>
    <row r="83" spans="1:15" s="61" customFormat="1" ht="12.75" customHeight="1" x14ac:dyDescent="0.2">
      <c r="B83" s="88">
        <v>343</v>
      </c>
      <c r="C83" s="83"/>
      <c r="E83" s="245" t="s">
        <v>102</v>
      </c>
      <c r="F83" s="245"/>
      <c r="G83" s="245"/>
      <c r="H83" s="245"/>
      <c r="I83" s="245"/>
      <c r="J83" s="88"/>
      <c r="K83" s="82">
        <f>SUM(K84+K85)</f>
        <v>1328.75</v>
      </c>
      <c r="L83" s="82">
        <f>SUM(L84+L85)</f>
        <v>3600</v>
      </c>
      <c r="M83" s="191">
        <f>SUM(M84+M85)</f>
        <v>1540.9</v>
      </c>
      <c r="N83" s="71">
        <f>M83/K83*100</f>
        <v>115.96613358419567</v>
      </c>
      <c r="O83" s="82">
        <f>M83/L83*100</f>
        <v>42.802777777777777</v>
      </c>
    </row>
    <row r="84" spans="1:15" s="61" customFormat="1" ht="12.75" customHeight="1" x14ac:dyDescent="0.2">
      <c r="C84" s="83">
        <v>3431</v>
      </c>
      <c r="D84" s="84"/>
      <c r="E84" s="244" t="s">
        <v>103</v>
      </c>
      <c r="F84" s="244"/>
      <c r="G84" s="244"/>
      <c r="H84" s="244"/>
      <c r="I84" s="244"/>
      <c r="J84" s="244"/>
      <c r="K84" s="77">
        <v>1328.75</v>
      </c>
      <c r="L84" s="77">
        <v>3600</v>
      </c>
      <c r="M84" s="181">
        <v>1540.9</v>
      </c>
      <c r="N84" s="64">
        <f>M84/K84*100</f>
        <v>115.96613358419567</v>
      </c>
      <c r="O84" s="77">
        <f>M84/L84*100</f>
        <v>42.802777777777777</v>
      </c>
    </row>
    <row r="85" spans="1:15" s="86" customFormat="1" ht="12.75" customHeight="1" x14ac:dyDescent="0.2">
      <c r="A85" s="61"/>
      <c r="B85" s="61"/>
      <c r="C85" s="83">
        <v>3433</v>
      </c>
      <c r="D85" s="89"/>
      <c r="E85" s="244" t="s">
        <v>104</v>
      </c>
      <c r="F85" s="244"/>
      <c r="G85" s="244"/>
      <c r="H85" s="244"/>
      <c r="I85" s="244"/>
      <c r="J85" s="61"/>
      <c r="K85" s="77">
        <v>0</v>
      </c>
      <c r="L85" s="77">
        <v>0</v>
      </c>
      <c r="M85" s="69">
        <v>0</v>
      </c>
      <c r="N85" s="64" t="e">
        <f>M85/K85*100</f>
        <v>#DIV/0!</v>
      </c>
      <c r="O85" s="77" t="e">
        <f>M85/L85*100</f>
        <v>#DIV/0!</v>
      </c>
    </row>
    <row r="86" spans="1:15" s="61" customFormat="1" ht="12.75" customHeight="1" x14ac:dyDescent="0.2">
      <c r="C86" s="83"/>
      <c r="D86" s="84"/>
      <c r="E86" s="250"/>
      <c r="F86" s="250"/>
      <c r="G86" s="250"/>
      <c r="H86" s="250"/>
      <c r="I86" s="250"/>
      <c r="K86" s="77"/>
      <c r="L86" s="77"/>
      <c r="M86" s="69"/>
      <c r="N86" s="77"/>
      <c r="O86" s="77"/>
    </row>
    <row r="87" spans="1:15" s="107" customFormat="1" ht="12" customHeight="1" x14ac:dyDescent="0.25">
      <c r="A87" s="117">
        <v>4</v>
      </c>
      <c r="B87" s="117"/>
      <c r="C87" s="117"/>
      <c r="D87" s="117"/>
      <c r="E87" s="241" t="s">
        <v>105</v>
      </c>
      <c r="F87" s="241"/>
      <c r="G87" s="241"/>
      <c r="H87" s="241"/>
      <c r="I87" s="241"/>
      <c r="J87" s="241"/>
      <c r="K87" s="118">
        <f>SUM(K89)</f>
        <v>1375.65</v>
      </c>
      <c r="L87" s="118">
        <f>SUM(L89)</f>
        <v>12263</v>
      </c>
      <c r="M87" s="189">
        <f>SUM(M89)</f>
        <v>0</v>
      </c>
      <c r="N87" s="106">
        <f>M87/K87*100</f>
        <v>0</v>
      </c>
      <c r="O87" s="118">
        <f>M87/L87*100</f>
        <v>0</v>
      </c>
    </row>
    <row r="88" spans="1:15" ht="12.75" customHeight="1" x14ac:dyDescent="0.3">
      <c r="A88" s="80"/>
      <c r="B88" s="56"/>
      <c r="C88" s="56"/>
      <c r="D88" s="56"/>
      <c r="E88" s="242"/>
      <c r="F88" s="242"/>
      <c r="G88" s="242"/>
      <c r="H88" s="242"/>
      <c r="I88" s="242"/>
      <c r="J88" s="56"/>
      <c r="K88" s="79"/>
      <c r="L88" s="79"/>
      <c r="M88" s="188"/>
      <c r="N88" s="79"/>
      <c r="O88" s="79"/>
    </row>
    <row r="89" spans="1:15" s="112" customFormat="1" ht="12.75" customHeight="1" x14ac:dyDescent="0.2">
      <c r="A89" s="119">
        <v>42</v>
      </c>
      <c r="B89" s="112" t="s">
        <v>71</v>
      </c>
      <c r="E89" s="243" t="s">
        <v>106</v>
      </c>
      <c r="F89" s="243"/>
      <c r="G89" s="243"/>
      <c r="H89" s="243"/>
      <c r="I89" s="243"/>
      <c r="J89" s="243"/>
      <c r="K89" s="120">
        <f>SUM(K91)</f>
        <v>1375.65</v>
      </c>
      <c r="L89" s="120">
        <f>SUM(L91)</f>
        <v>12263</v>
      </c>
      <c r="M89" s="190">
        <f>SUM(M91)</f>
        <v>0</v>
      </c>
      <c r="N89" s="111">
        <f>M89/K89*100</f>
        <v>0</v>
      </c>
      <c r="O89" s="120">
        <f>M89/L89*100</f>
        <v>0</v>
      </c>
    </row>
    <row r="90" spans="1:15" s="61" customFormat="1" ht="12.75" customHeight="1" x14ac:dyDescent="0.2">
      <c r="E90" s="244"/>
      <c r="F90" s="244"/>
      <c r="G90" s="244"/>
      <c r="H90" s="244"/>
      <c r="I90" s="244"/>
      <c r="K90" s="77"/>
      <c r="L90" s="77"/>
      <c r="M90" s="69"/>
      <c r="N90" s="77"/>
      <c r="O90" s="77"/>
    </row>
    <row r="91" spans="1:15" s="61" customFormat="1" ht="12.75" customHeight="1" x14ac:dyDescent="0.2">
      <c r="B91" s="81">
        <v>422</v>
      </c>
      <c r="E91" s="245" t="s">
        <v>107</v>
      </c>
      <c r="F91" s="245"/>
      <c r="G91" s="245"/>
      <c r="H91" s="245"/>
      <c r="I91" s="245"/>
      <c r="K91" s="82">
        <f>SUM(K92+K93)</f>
        <v>1375.65</v>
      </c>
      <c r="L91" s="82">
        <f>SUM(L92+L93)</f>
        <v>12263</v>
      </c>
      <c r="M91" s="191">
        <f>SUM(M92+M93)</f>
        <v>0</v>
      </c>
      <c r="N91" s="66">
        <f>M91/K91*100</f>
        <v>0</v>
      </c>
      <c r="O91" s="82">
        <f>M91/L91*100</f>
        <v>0</v>
      </c>
    </row>
    <row r="92" spans="1:15" s="61" customFormat="1" ht="12.75" customHeight="1" x14ac:dyDescent="0.2">
      <c r="B92" s="81"/>
      <c r="C92" s="83">
        <v>4221</v>
      </c>
      <c r="E92" s="246" t="s">
        <v>108</v>
      </c>
      <c r="F92" s="246"/>
      <c r="G92" s="246"/>
      <c r="H92" s="246"/>
      <c r="I92" s="246"/>
      <c r="K92" s="77">
        <v>0</v>
      </c>
      <c r="L92" s="77">
        <v>8263</v>
      </c>
      <c r="M92" s="69">
        <v>0</v>
      </c>
      <c r="N92" s="64">
        <v>0</v>
      </c>
      <c r="O92" s="77">
        <f>M92/L92*100</f>
        <v>0</v>
      </c>
    </row>
    <row r="93" spans="1:15" s="61" customFormat="1" ht="12.75" customHeight="1" x14ac:dyDescent="0.2">
      <c r="C93" s="83">
        <v>4227</v>
      </c>
      <c r="E93" s="244" t="s">
        <v>109</v>
      </c>
      <c r="F93" s="244"/>
      <c r="G93" s="244"/>
      <c r="H93" s="244"/>
      <c r="I93" s="244"/>
      <c r="K93" s="77">
        <v>1375.65</v>
      </c>
      <c r="L93" s="77">
        <v>4000</v>
      </c>
      <c r="M93" s="69">
        <v>0</v>
      </c>
      <c r="N93" s="64">
        <f>M93/K93*100</f>
        <v>0</v>
      </c>
      <c r="O93" s="77">
        <f>M93/L93*100</f>
        <v>0</v>
      </c>
    </row>
    <row r="94" spans="1:15" s="61" customFormat="1" ht="12.75" customHeight="1" x14ac:dyDescent="0.2">
      <c r="C94" s="83"/>
      <c r="E94" s="83"/>
      <c r="F94" s="83"/>
      <c r="G94" s="83"/>
      <c r="H94" s="83"/>
      <c r="I94" s="83"/>
      <c r="K94" s="77"/>
      <c r="L94" s="77"/>
      <c r="M94" s="69"/>
      <c r="N94" s="64"/>
      <c r="O94" s="77"/>
    </row>
    <row r="95" spans="1:15" s="61" customFormat="1" ht="12.75" customHeight="1" x14ac:dyDescent="0.2">
      <c r="C95" s="83"/>
      <c r="E95" s="83"/>
      <c r="F95" s="83"/>
      <c r="G95" s="83"/>
      <c r="H95" s="83"/>
      <c r="I95" s="83"/>
      <c r="K95" s="77"/>
      <c r="L95" s="77"/>
      <c r="M95" s="69"/>
      <c r="N95" s="77"/>
      <c r="O95" s="77"/>
    </row>
    <row r="96" spans="1:15" s="61" customFormat="1" ht="12.75" customHeight="1" x14ac:dyDescent="0.3">
      <c r="A96" s="247" t="s">
        <v>110</v>
      </c>
      <c r="B96" s="248"/>
      <c r="C96" s="248"/>
      <c r="D96" s="248"/>
      <c r="E96" s="248"/>
      <c r="F96" s="248"/>
      <c r="G96" s="248"/>
      <c r="H96" s="248"/>
      <c r="I96" s="248"/>
      <c r="J96" s="248"/>
      <c r="K96" s="248"/>
      <c r="L96" s="47"/>
      <c r="M96" s="173"/>
      <c r="N96"/>
      <c r="O96"/>
    </row>
    <row r="97" spans="1:15" s="61" customFormat="1" ht="12.75" customHeight="1" x14ac:dyDescent="0.2">
      <c r="C97" s="83"/>
      <c r="E97" s="83"/>
      <c r="F97" s="83"/>
      <c r="G97" s="83"/>
      <c r="H97" s="83"/>
      <c r="I97" s="83"/>
      <c r="K97" s="77"/>
      <c r="L97" s="77"/>
      <c r="M97" s="69"/>
      <c r="N97" s="77"/>
      <c r="O97" s="77"/>
    </row>
    <row r="98" spans="1:15" s="61" customFormat="1" ht="12.75" customHeight="1" x14ac:dyDescent="0.2">
      <c r="B98" s="81"/>
      <c r="C98" s="83"/>
      <c r="E98" s="249"/>
      <c r="F98" s="249"/>
      <c r="G98" s="249"/>
      <c r="H98" s="249"/>
      <c r="I98" s="249"/>
      <c r="J98" s="249"/>
      <c r="K98" s="82"/>
      <c r="L98" s="82"/>
      <c r="M98" s="191"/>
      <c r="N98" s="82"/>
      <c r="O98" s="82"/>
    </row>
    <row r="99" spans="1:15" s="107" customFormat="1" ht="12.75" customHeight="1" x14ac:dyDescent="0.25">
      <c r="A99" s="117">
        <v>9</v>
      </c>
      <c r="B99" s="117"/>
      <c r="C99" s="117"/>
      <c r="D99" s="117"/>
      <c r="E99" s="241" t="s">
        <v>111</v>
      </c>
      <c r="F99" s="241"/>
      <c r="G99" s="241"/>
      <c r="H99" s="241"/>
      <c r="I99" s="241"/>
      <c r="J99" s="241"/>
      <c r="K99" s="118">
        <f>SUM(K101)</f>
        <v>17036.86</v>
      </c>
      <c r="L99" s="118">
        <f>SUM(L101)</f>
        <v>7883</v>
      </c>
      <c r="M99" s="189">
        <f>SUM(M101)</f>
        <v>27703.42</v>
      </c>
      <c r="N99" s="118">
        <f>M99/K99*100</f>
        <v>162.60872015148328</v>
      </c>
      <c r="O99" s="118">
        <v>0</v>
      </c>
    </row>
    <row r="100" spans="1:15" s="61" customFormat="1" ht="12.75" customHeight="1" x14ac:dyDescent="0.25">
      <c r="A100" s="80"/>
      <c r="B100" s="56"/>
      <c r="C100" s="56"/>
      <c r="D100" s="56"/>
      <c r="E100" s="242"/>
      <c r="F100" s="242"/>
      <c r="G100" s="242"/>
      <c r="H100" s="242"/>
      <c r="I100" s="242"/>
      <c r="J100" s="56"/>
      <c r="K100" s="79"/>
      <c r="L100" s="79"/>
      <c r="M100" s="188"/>
      <c r="N100" s="79"/>
      <c r="O100" s="79"/>
    </row>
    <row r="101" spans="1:15" s="112" customFormat="1" ht="12.75" customHeight="1" x14ac:dyDescent="0.2">
      <c r="A101" s="119">
        <v>92</v>
      </c>
      <c r="B101" s="112" t="s">
        <v>71</v>
      </c>
      <c r="E101" s="243" t="s">
        <v>112</v>
      </c>
      <c r="F101" s="243"/>
      <c r="G101" s="243"/>
      <c r="H101" s="243"/>
      <c r="I101" s="243"/>
      <c r="J101" s="243"/>
      <c r="K101" s="120">
        <f>SUM(K103)</f>
        <v>17036.86</v>
      </c>
      <c r="L101" s="120">
        <f>SUM(L103)</f>
        <v>7883</v>
      </c>
      <c r="M101" s="190">
        <f>SUM(M103)</f>
        <v>27703.42</v>
      </c>
      <c r="N101" s="111">
        <f>M101/K101*100</f>
        <v>162.60872015148328</v>
      </c>
      <c r="O101" s="120">
        <v>0</v>
      </c>
    </row>
    <row r="102" spans="1:15" s="61" customFormat="1" ht="12.75" customHeight="1" x14ac:dyDescent="0.2">
      <c r="E102" s="244"/>
      <c r="F102" s="244"/>
      <c r="G102" s="244"/>
      <c r="H102" s="244"/>
      <c r="I102" s="244"/>
      <c r="K102" s="77"/>
      <c r="L102" s="77"/>
      <c r="M102" s="69"/>
      <c r="N102" s="77"/>
      <c r="O102" s="77"/>
    </row>
    <row r="103" spans="1:15" s="61" customFormat="1" ht="12.75" customHeight="1" x14ac:dyDescent="0.2">
      <c r="B103" s="81">
        <v>922</v>
      </c>
      <c r="E103" s="245" t="s">
        <v>113</v>
      </c>
      <c r="F103" s="245"/>
      <c r="G103" s="245"/>
      <c r="H103" s="245"/>
      <c r="I103" s="245"/>
      <c r="K103" s="82">
        <f>SUM(K104+K105)</f>
        <v>17036.86</v>
      </c>
      <c r="L103" s="82">
        <f>SUM(L104+L105)</f>
        <v>7883</v>
      </c>
      <c r="M103" s="191">
        <f>SUM(M104+M105)</f>
        <v>27703.42</v>
      </c>
      <c r="N103" s="66">
        <f>M103/K103*100</f>
        <v>162.60872015148328</v>
      </c>
      <c r="O103" s="82">
        <v>0</v>
      </c>
    </row>
    <row r="104" spans="1:15" s="87" customFormat="1" ht="12.75" customHeight="1" x14ac:dyDescent="0.2">
      <c r="A104" s="90"/>
      <c r="B104" s="90"/>
      <c r="C104" s="91">
        <v>9221</v>
      </c>
      <c r="D104" s="90"/>
      <c r="E104" s="236" t="s">
        <v>114</v>
      </c>
      <c r="F104" s="236"/>
      <c r="G104" s="236"/>
      <c r="H104" s="236"/>
      <c r="I104" s="236"/>
      <c r="J104" s="90"/>
      <c r="K104" s="92">
        <v>17036.86</v>
      </c>
      <c r="L104" s="87">
        <v>7883</v>
      </c>
      <c r="M104" s="193">
        <v>27703.42</v>
      </c>
      <c r="N104" s="66">
        <v>0</v>
      </c>
      <c r="O104" s="77">
        <v>0</v>
      </c>
    </row>
    <row r="105" spans="1:15" s="93" customFormat="1" ht="12.75" customHeight="1" x14ac:dyDescent="0.2">
      <c r="C105" s="94">
        <v>9222</v>
      </c>
      <c r="E105" s="237" t="s">
        <v>115</v>
      </c>
      <c r="F105" s="237"/>
      <c r="G105" s="237"/>
      <c r="H105" s="237"/>
      <c r="I105" s="237"/>
      <c r="J105" s="237"/>
      <c r="K105" s="95">
        <v>0</v>
      </c>
      <c r="L105" s="87">
        <v>0</v>
      </c>
      <c r="M105" s="194">
        <v>0</v>
      </c>
      <c r="N105" s="95">
        <v>0</v>
      </c>
      <c r="O105" s="95">
        <v>0</v>
      </c>
    </row>
    <row r="106" spans="1:15" s="61" customFormat="1" ht="12.75" customHeight="1" x14ac:dyDescent="0.2">
      <c r="B106" s="81"/>
      <c r="C106" s="83"/>
      <c r="E106" s="88"/>
      <c r="F106" s="88"/>
      <c r="G106" s="88"/>
      <c r="H106" s="88"/>
      <c r="I106" s="88"/>
      <c r="J106" s="88"/>
      <c r="K106" s="82"/>
      <c r="L106" s="82"/>
      <c r="M106" s="191"/>
      <c r="N106" s="82"/>
      <c r="O106" s="82"/>
    </row>
    <row r="107" spans="1:15" ht="12.75" customHeight="1" x14ac:dyDescent="0.3">
      <c r="A107" s="56"/>
      <c r="B107" s="56"/>
      <c r="C107" s="96"/>
      <c r="D107" s="97"/>
      <c r="E107" s="238"/>
      <c r="F107" s="238"/>
      <c r="G107" s="238"/>
      <c r="H107" s="238"/>
      <c r="I107" s="238"/>
      <c r="J107" s="238"/>
      <c r="K107" s="79"/>
      <c r="L107" s="79"/>
      <c r="M107" s="188"/>
      <c r="N107" s="79"/>
      <c r="O107" s="79"/>
    </row>
    <row r="108" spans="1:15" ht="12.75" customHeight="1" x14ac:dyDescent="0.3"/>
    <row r="109" spans="1:15" ht="12.75" customHeight="1" x14ac:dyDescent="0.3">
      <c r="A109" s="239"/>
      <c r="B109" s="239"/>
      <c r="C109" s="239"/>
      <c r="D109" s="239"/>
      <c r="E109" s="239"/>
      <c r="F109" s="239"/>
      <c r="G109" s="239"/>
      <c r="H109" s="239"/>
      <c r="I109" s="239"/>
      <c r="J109" s="239"/>
      <c r="K109" s="239"/>
      <c r="L109" s="239"/>
    </row>
    <row r="110" spans="1:15" ht="12.75" customHeight="1" x14ac:dyDescent="0.3">
      <c r="A110" s="98"/>
      <c r="B110" s="99"/>
      <c r="C110" s="99"/>
      <c r="D110" s="99"/>
      <c r="E110" s="99"/>
      <c r="F110" s="99"/>
      <c r="G110" s="99"/>
      <c r="H110" s="99"/>
      <c r="I110" s="99"/>
      <c r="J110" s="99"/>
      <c r="K110" s="100"/>
      <c r="L110" s="100"/>
      <c r="M110" s="100"/>
      <c r="N110" s="100"/>
      <c r="O110" s="100"/>
    </row>
    <row r="111" spans="1:15" s="56" customFormat="1" ht="15" customHeight="1" x14ac:dyDescent="0.25">
      <c r="A111" s="99"/>
      <c r="B111" s="101"/>
      <c r="C111" s="99"/>
      <c r="D111" s="99"/>
      <c r="E111" s="99"/>
      <c r="F111" s="99"/>
      <c r="G111" s="99"/>
      <c r="H111" s="99"/>
      <c r="I111" s="99"/>
      <c r="J111" s="99"/>
      <c r="K111" s="102"/>
      <c r="L111" s="102"/>
      <c r="M111" s="195"/>
      <c r="N111" s="102"/>
      <c r="O111" s="102"/>
    </row>
    <row r="112" spans="1:15" s="56" customFormat="1" ht="12.75" customHeight="1" x14ac:dyDescent="0.2">
      <c r="M112" s="196"/>
    </row>
    <row r="113" spans="13:13" s="61" customFormat="1" ht="12.75" customHeight="1" x14ac:dyDescent="0.2">
      <c r="M113" s="197"/>
    </row>
    <row r="114" spans="13:13" s="61" customFormat="1" ht="12.75" customHeight="1" x14ac:dyDescent="0.2">
      <c r="M114" s="197"/>
    </row>
    <row r="115" spans="13:13" s="61" customFormat="1" ht="12.75" customHeight="1" x14ac:dyDescent="0.2">
      <c r="M115" s="197"/>
    </row>
    <row r="116" spans="13:13" s="61" customFormat="1" ht="12.75" customHeight="1" x14ac:dyDescent="0.2">
      <c r="M116" s="197"/>
    </row>
    <row r="117" spans="13:13" s="61" customFormat="1" ht="12.75" customHeight="1" x14ac:dyDescent="0.2">
      <c r="M117" s="197"/>
    </row>
    <row r="118" spans="13:13" s="61" customFormat="1" ht="12.75" customHeight="1" x14ac:dyDescent="0.2">
      <c r="M118" s="197"/>
    </row>
    <row r="119" spans="13:13" s="61" customFormat="1" ht="12.75" customHeight="1" x14ac:dyDescent="0.2">
      <c r="M119" s="197"/>
    </row>
    <row r="120" spans="13:13" s="61" customFormat="1" ht="12.75" customHeight="1" x14ac:dyDescent="0.2">
      <c r="M120" s="197"/>
    </row>
    <row r="121" spans="13:13" s="61" customFormat="1" ht="12.75" customHeight="1" x14ac:dyDescent="0.2">
      <c r="M121" s="197"/>
    </row>
    <row r="122" spans="13:13" s="61" customFormat="1" ht="12.75" customHeight="1" x14ac:dyDescent="0.2">
      <c r="M122" s="197"/>
    </row>
    <row r="123" spans="13:13" s="61" customFormat="1" ht="12.75" customHeight="1" x14ac:dyDescent="0.2">
      <c r="M123" s="197"/>
    </row>
    <row r="124" spans="13:13" s="61" customFormat="1" ht="12.75" customHeight="1" x14ac:dyDescent="0.2">
      <c r="M124" s="197"/>
    </row>
    <row r="125" spans="13:13" s="61" customFormat="1" ht="12.75" customHeight="1" x14ac:dyDescent="0.2">
      <c r="M125" s="197"/>
    </row>
    <row r="126" spans="13:13" s="61" customFormat="1" ht="12.75" customHeight="1" x14ac:dyDescent="0.2">
      <c r="M126" s="197"/>
    </row>
    <row r="127" spans="13:13" s="61" customFormat="1" ht="12.75" customHeight="1" x14ac:dyDescent="0.2">
      <c r="M127" s="197"/>
    </row>
    <row r="128" spans="13:13" s="61" customFormat="1" ht="12.75" customHeight="1" x14ac:dyDescent="0.2">
      <c r="M128" s="197"/>
    </row>
    <row r="129" spans="13:13" s="61" customFormat="1" ht="12.75" customHeight="1" x14ac:dyDescent="0.2">
      <c r="M129" s="197"/>
    </row>
    <row r="130" spans="13:13" s="61" customFormat="1" ht="12.75" customHeight="1" x14ac:dyDescent="0.2">
      <c r="M130" s="197"/>
    </row>
    <row r="131" spans="13:13" s="61" customFormat="1" ht="12.75" customHeight="1" x14ac:dyDescent="0.2">
      <c r="M131" s="197"/>
    </row>
    <row r="132" spans="13:13" s="61" customFormat="1" ht="12.75" customHeight="1" x14ac:dyDescent="0.2">
      <c r="M132" s="197"/>
    </row>
    <row r="133" spans="13:13" s="61" customFormat="1" ht="12.75" customHeight="1" x14ac:dyDescent="0.2">
      <c r="M133" s="197"/>
    </row>
    <row r="134" spans="13:13" s="61" customFormat="1" ht="12.75" customHeight="1" x14ac:dyDescent="0.2">
      <c r="M134" s="197"/>
    </row>
    <row r="135" spans="13:13" s="61" customFormat="1" ht="12.75" customHeight="1" x14ac:dyDescent="0.2">
      <c r="M135" s="197"/>
    </row>
    <row r="136" spans="13:13" s="61" customFormat="1" ht="12.75" customHeight="1" x14ac:dyDescent="0.2">
      <c r="M136" s="197"/>
    </row>
    <row r="137" spans="13:13" s="61" customFormat="1" ht="12.75" customHeight="1" x14ac:dyDescent="0.2">
      <c r="M137" s="197"/>
    </row>
    <row r="138" spans="13:13" s="61" customFormat="1" ht="12.75" customHeight="1" x14ac:dyDescent="0.2">
      <c r="M138" s="197"/>
    </row>
    <row r="139" spans="13:13" s="61" customFormat="1" ht="12.75" customHeight="1" x14ac:dyDescent="0.2">
      <c r="M139" s="197"/>
    </row>
    <row r="140" spans="13:13" s="61" customFormat="1" ht="12.75" customHeight="1" x14ac:dyDescent="0.2">
      <c r="M140" s="197"/>
    </row>
    <row r="141" spans="13:13" s="61" customFormat="1" ht="12.75" customHeight="1" x14ac:dyDescent="0.2">
      <c r="M141" s="197"/>
    </row>
    <row r="142" spans="13:13" s="61" customFormat="1" ht="12.75" customHeight="1" x14ac:dyDescent="0.2">
      <c r="M142" s="197"/>
    </row>
    <row r="143" spans="13:13" s="61" customFormat="1" ht="12.75" customHeight="1" x14ac:dyDescent="0.2">
      <c r="M143" s="197"/>
    </row>
    <row r="144" spans="13:13" s="61" customFormat="1" ht="12.75" customHeight="1" x14ac:dyDescent="0.2">
      <c r="M144" s="197"/>
    </row>
    <row r="145" spans="13:13" s="61" customFormat="1" ht="12.75" customHeight="1" x14ac:dyDescent="0.2">
      <c r="M145" s="197"/>
    </row>
    <row r="146" spans="13:13" s="61" customFormat="1" ht="12.75" customHeight="1" x14ac:dyDescent="0.2">
      <c r="M146" s="197"/>
    </row>
    <row r="147" spans="13:13" s="61" customFormat="1" ht="12.75" customHeight="1" x14ac:dyDescent="0.2">
      <c r="M147" s="197"/>
    </row>
    <row r="148" spans="13:13" s="61" customFormat="1" ht="12.75" customHeight="1" x14ac:dyDescent="0.2">
      <c r="M148" s="197"/>
    </row>
    <row r="149" spans="13:13" s="61" customFormat="1" ht="12.75" customHeight="1" x14ac:dyDescent="0.2">
      <c r="M149" s="197"/>
    </row>
    <row r="150" spans="13:13" s="86" customFormat="1" ht="12.75" customHeight="1" x14ac:dyDescent="0.2">
      <c r="M150" s="198"/>
    </row>
    <row r="151" spans="13:13" s="61" customFormat="1" ht="12.75" customHeight="1" x14ac:dyDescent="0.2">
      <c r="M151" s="197"/>
    </row>
    <row r="152" spans="13:13" s="86" customFormat="1" ht="12.75" customHeight="1" x14ac:dyDescent="0.2">
      <c r="M152" s="198"/>
    </row>
    <row r="153" spans="13:13" s="61" customFormat="1" ht="12.75" customHeight="1" x14ac:dyDescent="0.2">
      <c r="M153" s="197"/>
    </row>
    <row r="154" spans="13:13" s="61" customFormat="1" ht="12.75" customHeight="1" x14ac:dyDescent="0.2">
      <c r="M154" s="197"/>
    </row>
    <row r="155" spans="13:13" s="86" customFormat="1" ht="12.75" customHeight="1" x14ac:dyDescent="0.2">
      <c r="M155" s="198"/>
    </row>
    <row r="156" spans="13:13" s="61" customFormat="1" ht="12.75" customHeight="1" x14ac:dyDescent="0.2">
      <c r="M156" s="197"/>
    </row>
    <row r="157" spans="13:13" s="61" customFormat="1" ht="12.75" customHeight="1" x14ac:dyDescent="0.2">
      <c r="M157" s="197"/>
    </row>
    <row r="158" spans="13:13" s="61" customFormat="1" ht="12.75" customHeight="1" x14ac:dyDescent="0.2">
      <c r="M158" s="197"/>
    </row>
    <row r="159" spans="13:13" s="86" customFormat="1" ht="12.75" customHeight="1" x14ac:dyDescent="0.2">
      <c r="M159" s="198"/>
    </row>
    <row r="160" spans="13:13" s="61" customFormat="1" ht="12.75" customHeight="1" x14ac:dyDescent="0.2">
      <c r="M160" s="197"/>
    </row>
    <row r="161" spans="13:13" s="61" customFormat="1" ht="12.75" customHeight="1" x14ac:dyDescent="0.2">
      <c r="M161" s="197"/>
    </row>
    <row r="162" spans="13:13" s="61" customFormat="1" ht="12.75" customHeight="1" x14ac:dyDescent="0.2">
      <c r="M162" s="197"/>
    </row>
    <row r="163" spans="13:13" s="61" customFormat="1" ht="12.75" customHeight="1" x14ac:dyDescent="0.2">
      <c r="M163" s="197"/>
    </row>
    <row r="164" spans="13:13" s="61" customFormat="1" ht="12.75" customHeight="1" x14ac:dyDescent="0.2">
      <c r="M164" s="197"/>
    </row>
    <row r="165" spans="13:13" s="61" customFormat="1" ht="12.75" customHeight="1" x14ac:dyDescent="0.2">
      <c r="M165" s="197"/>
    </row>
    <row r="166" spans="13:13" s="61" customFormat="1" ht="12.75" customHeight="1" x14ac:dyDescent="0.2">
      <c r="M166" s="197"/>
    </row>
    <row r="167" spans="13:13" s="61" customFormat="1" ht="12.75" customHeight="1" x14ac:dyDescent="0.2">
      <c r="M167" s="197"/>
    </row>
    <row r="168" spans="13:13" s="86" customFormat="1" ht="12.75" customHeight="1" x14ac:dyDescent="0.2">
      <c r="M168" s="198"/>
    </row>
    <row r="169" spans="13:13" ht="12.75" customHeight="1" x14ac:dyDescent="0.3"/>
    <row r="170" spans="13:13" s="56" customFormat="1" ht="12.75" customHeight="1" x14ac:dyDescent="0.2">
      <c r="M170" s="196"/>
    </row>
    <row r="171" spans="13:13" ht="12.75" customHeight="1" x14ac:dyDescent="0.3"/>
    <row r="172" spans="13:13" s="61" customFormat="1" ht="12.75" customHeight="1" x14ac:dyDescent="0.2">
      <c r="M172" s="197"/>
    </row>
    <row r="173" spans="13:13" s="61" customFormat="1" ht="12.75" customHeight="1" x14ac:dyDescent="0.2">
      <c r="M173" s="197"/>
    </row>
    <row r="174" spans="13:13" s="61" customFormat="1" ht="12.75" customHeight="1" x14ac:dyDescent="0.2">
      <c r="M174" s="197"/>
    </row>
    <row r="175" spans="13:13" s="61" customFormat="1" ht="12.75" customHeight="1" x14ac:dyDescent="0.2">
      <c r="M175" s="197"/>
    </row>
    <row r="176" spans="13:13" s="61" customFormat="1" ht="12.75" customHeight="1" x14ac:dyDescent="0.2">
      <c r="M176" s="197"/>
    </row>
    <row r="177" spans="13:13" s="61" customFormat="1" ht="12.75" customHeight="1" x14ac:dyDescent="0.2">
      <c r="M177" s="197"/>
    </row>
  </sheetData>
  <protectedRanges>
    <protectedRange algorithmName="SHA-512" hashValue="R8frfBQ/MhInQYm+jLEgMwgPwCkrGPIUaxyIFLRSCn/+fIsUU6bmJDax/r7gTh2PEAEvgODYwg0rRRjqSM/oww==" saltValue="tbZzHO5lCNHCDH5y3XGZag==" spinCount="100000" sqref="M41" name="Range1"/>
    <protectedRange algorithmName="SHA-512" hashValue="R8frfBQ/MhInQYm+jLEgMwgPwCkrGPIUaxyIFLRSCn/+fIsUU6bmJDax/r7gTh2PEAEvgODYwg0rRRjqSM/oww==" saltValue="tbZzHO5lCNHCDH5y3XGZag==" spinCount="100000" sqref="M44" name="Range1_1"/>
    <protectedRange algorithmName="SHA-512" hashValue="R8frfBQ/MhInQYm+jLEgMwgPwCkrGPIUaxyIFLRSCn/+fIsUU6bmJDax/r7gTh2PEAEvgODYwg0rRRjqSM/oww==" saltValue="tbZzHO5lCNHCDH5y3XGZag==" spinCount="100000" sqref="M47" name="Range1_2"/>
    <protectedRange algorithmName="SHA-512" hashValue="R8frfBQ/MhInQYm+jLEgMwgPwCkrGPIUaxyIFLRSCn/+fIsUU6bmJDax/r7gTh2PEAEvgODYwg0rRRjqSM/oww==" saltValue="tbZzHO5lCNHCDH5y3XGZag==" spinCount="100000" sqref="M17" name="Range1_3"/>
    <protectedRange algorithmName="SHA-512" hashValue="R8frfBQ/MhInQYm+jLEgMwgPwCkrGPIUaxyIFLRSCn/+fIsUU6bmJDax/r7gTh2PEAEvgODYwg0rRRjqSM/oww==" saltValue="tbZzHO5lCNHCDH5y3XGZag==" spinCount="100000" sqref="M22" name="Range1_4"/>
    <protectedRange algorithmName="SHA-512" hashValue="R8frfBQ/MhInQYm+jLEgMwgPwCkrGPIUaxyIFLRSCn/+fIsUU6bmJDax/r7gTh2PEAEvgODYwg0rRRjqSM/oww==" saltValue="tbZzHO5lCNHCDH5y3XGZag==" spinCount="100000" sqref="M27" name="Range1_5"/>
    <protectedRange algorithmName="SHA-512" hashValue="R8frfBQ/MhInQYm+jLEgMwgPwCkrGPIUaxyIFLRSCn/+fIsUU6bmJDax/r7gTh2PEAEvgODYwg0rRRjqSM/oww==" saltValue="tbZzHO5lCNHCDH5y3XGZag==" spinCount="100000" sqref="M33" name="Range1_6"/>
    <protectedRange algorithmName="SHA-512" hashValue="R8frfBQ/MhInQYm+jLEgMwgPwCkrGPIUaxyIFLRSCn/+fIsUU6bmJDax/r7gTh2PEAEvgODYwg0rRRjqSM/oww==" saltValue="tbZzHO5lCNHCDH5y3XGZag==" spinCount="100000" sqref="M53" name="Range1_8"/>
    <protectedRange algorithmName="SHA-512" hashValue="R8frfBQ/MhInQYm+jLEgMwgPwCkrGPIUaxyIFLRSCn/+fIsUU6bmJDax/r7gTh2PEAEvgODYwg0rRRjqSM/oww==" saltValue="tbZzHO5lCNHCDH5y3XGZag==" spinCount="100000" sqref="M52" name="Range1_9"/>
    <protectedRange algorithmName="SHA-512" hashValue="R8frfBQ/MhInQYm+jLEgMwgPwCkrGPIUaxyIFLRSCn/+fIsUU6bmJDax/r7gTh2PEAEvgODYwg0rRRjqSM/oww==" saltValue="tbZzHO5lCNHCDH5y3XGZag==" spinCount="100000" sqref="M54" name="Range1_10"/>
    <protectedRange algorithmName="SHA-512" hashValue="R8frfBQ/MhInQYm+jLEgMwgPwCkrGPIUaxyIFLRSCn/+fIsUU6bmJDax/r7gTh2PEAEvgODYwg0rRRjqSM/oww==" saltValue="tbZzHO5lCNHCDH5y3XGZag==" spinCount="100000" sqref="M57" name="Range1_11"/>
    <protectedRange algorithmName="SHA-512" hashValue="R8frfBQ/MhInQYm+jLEgMwgPwCkrGPIUaxyIFLRSCn/+fIsUU6bmJDax/r7gTh2PEAEvgODYwg0rRRjqSM/oww==" saltValue="tbZzHO5lCNHCDH5y3XGZag==" spinCount="100000" sqref="M58" name="Range1_12"/>
    <protectedRange algorithmName="SHA-512" hashValue="R8frfBQ/MhInQYm+jLEgMwgPwCkrGPIUaxyIFLRSCn/+fIsUU6bmJDax/r7gTh2PEAEvgODYwg0rRRjqSM/oww==" saltValue="tbZzHO5lCNHCDH5y3XGZag==" spinCount="100000" sqref="M59" name="Range1_14"/>
    <protectedRange algorithmName="SHA-512" hashValue="R8frfBQ/MhInQYm+jLEgMwgPwCkrGPIUaxyIFLRSCn/+fIsUU6bmJDax/r7gTh2PEAEvgODYwg0rRRjqSM/oww==" saltValue="tbZzHO5lCNHCDH5y3XGZag==" spinCount="100000" sqref="M60" name="Range1_16"/>
    <protectedRange algorithmName="SHA-512" hashValue="R8frfBQ/MhInQYm+jLEgMwgPwCkrGPIUaxyIFLRSCn/+fIsUU6bmJDax/r7gTh2PEAEvgODYwg0rRRjqSM/oww==" saltValue="tbZzHO5lCNHCDH5y3XGZag==" spinCount="100000" sqref="M65" name="Range1_17"/>
    <protectedRange algorithmName="SHA-512" hashValue="R8frfBQ/MhInQYm+jLEgMwgPwCkrGPIUaxyIFLRSCn/+fIsUU6bmJDax/r7gTh2PEAEvgODYwg0rRRjqSM/oww==" saltValue="tbZzHO5lCNHCDH5y3XGZag==" spinCount="100000" sqref="M66" name="Range1_18"/>
    <protectedRange algorithmName="SHA-512" hashValue="R8frfBQ/MhInQYm+jLEgMwgPwCkrGPIUaxyIFLRSCn/+fIsUU6bmJDax/r7gTh2PEAEvgODYwg0rRRjqSM/oww==" saltValue="tbZzHO5lCNHCDH5y3XGZag==" spinCount="100000" sqref="M67" name="Range1_19"/>
    <protectedRange algorithmName="SHA-512" hashValue="R8frfBQ/MhInQYm+jLEgMwgPwCkrGPIUaxyIFLRSCn/+fIsUU6bmJDax/r7gTh2PEAEvgODYwg0rRRjqSM/oww==" saltValue="tbZzHO5lCNHCDH5y3XGZag==" spinCount="100000" sqref="M68" name="Range1_21"/>
    <protectedRange algorithmName="SHA-512" hashValue="R8frfBQ/MhInQYm+jLEgMwgPwCkrGPIUaxyIFLRSCn/+fIsUU6bmJDax/r7gTh2PEAEvgODYwg0rRRjqSM/oww==" saltValue="tbZzHO5lCNHCDH5y3XGZag==" spinCount="100000" sqref="M69" name="Range1_23"/>
    <protectedRange algorithmName="SHA-512" hashValue="R8frfBQ/MhInQYm+jLEgMwgPwCkrGPIUaxyIFLRSCn/+fIsUU6bmJDax/r7gTh2PEAEvgODYwg0rRRjqSM/oww==" saltValue="tbZzHO5lCNHCDH5y3XGZag==" spinCount="100000" sqref="M70" name="Range1_24"/>
    <protectedRange algorithmName="SHA-512" hashValue="R8frfBQ/MhInQYm+jLEgMwgPwCkrGPIUaxyIFLRSCn/+fIsUU6bmJDax/r7gTh2PEAEvgODYwg0rRRjqSM/oww==" saltValue="tbZzHO5lCNHCDH5y3XGZag==" spinCount="100000" sqref="M71" name="Range1_25"/>
    <protectedRange algorithmName="SHA-512" hashValue="R8frfBQ/MhInQYm+jLEgMwgPwCkrGPIUaxyIFLRSCn/+fIsUU6bmJDax/r7gTh2PEAEvgODYwg0rRRjqSM/oww==" saltValue="tbZzHO5lCNHCDH5y3XGZag==" spinCount="100000" sqref="M72" name="Range1_26"/>
    <protectedRange algorithmName="SHA-512" hashValue="R8frfBQ/MhInQYm+jLEgMwgPwCkrGPIUaxyIFLRSCn/+fIsUU6bmJDax/r7gTh2PEAEvgODYwg0rRRjqSM/oww==" saltValue="tbZzHO5lCNHCDH5y3XGZag==" spinCount="100000" sqref="M78" name="Range1_27"/>
    <protectedRange algorithmName="SHA-512" hashValue="R8frfBQ/MhInQYm+jLEgMwgPwCkrGPIUaxyIFLRSCn/+fIsUU6bmJDax/r7gTh2PEAEvgODYwg0rRRjqSM/oww==" saltValue="tbZzHO5lCNHCDH5y3XGZag==" spinCount="100000" sqref="M84" name="Range1_28"/>
  </protectedRanges>
  <mergeCells count="98">
    <mergeCell ref="E7:I7"/>
    <mergeCell ref="E8:I8"/>
    <mergeCell ref="E9:I9"/>
    <mergeCell ref="E10:I10"/>
    <mergeCell ref="A3:K3"/>
    <mergeCell ref="E4:I4"/>
    <mergeCell ref="A5:C5"/>
    <mergeCell ref="E5:I5"/>
    <mergeCell ref="E6:I6"/>
    <mergeCell ref="E11:I11"/>
    <mergeCell ref="E12:I12"/>
    <mergeCell ref="A18:A19"/>
    <mergeCell ref="B18:B19"/>
    <mergeCell ref="C18:C19"/>
    <mergeCell ref="D18:D19"/>
    <mergeCell ref="E18:I19"/>
    <mergeCell ref="E24:I24"/>
    <mergeCell ref="O18:O19"/>
    <mergeCell ref="E20:I20"/>
    <mergeCell ref="E22:I22"/>
    <mergeCell ref="E23:I23"/>
    <mergeCell ref="K18:K19"/>
    <mergeCell ref="L18:L19"/>
    <mergeCell ref="M18:M19"/>
    <mergeCell ref="N18:N19"/>
    <mergeCell ref="E33:I33"/>
    <mergeCell ref="E36:J36"/>
    <mergeCell ref="E37:I37"/>
    <mergeCell ref="E38:J38"/>
    <mergeCell ref="E25:I25"/>
    <mergeCell ref="E26:I26"/>
    <mergeCell ref="E27:I27"/>
    <mergeCell ref="E28:I28"/>
    <mergeCell ref="E29:I29"/>
    <mergeCell ref="E39:I39"/>
    <mergeCell ref="E40:I40"/>
    <mergeCell ref="E41:J41"/>
    <mergeCell ref="E42:I42"/>
    <mergeCell ref="E43:J43"/>
    <mergeCell ref="E44:J44"/>
    <mergeCell ref="E45:I45"/>
    <mergeCell ref="E46:J46"/>
    <mergeCell ref="E47:J47"/>
    <mergeCell ref="E48:I48"/>
    <mergeCell ref="E49:J49"/>
    <mergeCell ref="E50:I50"/>
    <mergeCell ref="E51:J51"/>
    <mergeCell ref="E52:J52"/>
    <mergeCell ref="E53:I53"/>
    <mergeCell ref="E54:J54"/>
    <mergeCell ref="E55:I55"/>
    <mergeCell ref="E56:J56"/>
    <mergeCell ref="E57:J57"/>
    <mergeCell ref="E58:I58"/>
    <mergeCell ref="E64:J64"/>
    <mergeCell ref="E65:J65"/>
    <mergeCell ref="E66:J66"/>
    <mergeCell ref="E67:J67"/>
    <mergeCell ref="E59:J59"/>
    <mergeCell ref="E60:J60"/>
    <mergeCell ref="E61:J61"/>
    <mergeCell ref="E62:I62"/>
    <mergeCell ref="E63:I63"/>
    <mergeCell ref="E69:J69"/>
    <mergeCell ref="E70:J70"/>
    <mergeCell ref="E71:J71"/>
    <mergeCell ref="E72:J72"/>
    <mergeCell ref="E73:I73"/>
    <mergeCell ref="E74:J74"/>
    <mergeCell ref="E75:I75"/>
    <mergeCell ref="E78:J78"/>
    <mergeCell ref="E79:J79"/>
    <mergeCell ref="E80:I80"/>
    <mergeCell ref="E87:J87"/>
    <mergeCell ref="E88:I88"/>
    <mergeCell ref="E89:J89"/>
    <mergeCell ref="E90:I90"/>
    <mergeCell ref="E81:J81"/>
    <mergeCell ref="E82:I82"/>
    <mergeCell ref="E83:I83"/>
    <mergeCell ref="E84:J84"/>
    <mergeCell ref="E85:I85"/>
    <mergeCell ref="E104:I104"/>
    <mergeCell ref="E105:J105"/>
    <mergeCell ref="E107:J107"/>
    <mergeCell ref="A109:L109"/>
    <mergeCell ref="O24:O25"/>
    <mergeCell ref="E99:J99"/>
    <mergeCell ref="E100:I100"/>
    <mergeCell ref="E101:J101"/>
    <mergeCell ref="E102:I102"/>
    <mergeCell ref="E103:I103"/>
    <mergeCell ref="E91:I91"/>
    <mergeCell ref="E92:I92"/>
    <mergeCell ref="E93:I93"/>
    <mergeCell ref="A96:K96"/>
    <mergeCell ref="E98:J98"/>
    <mergeCell ref="E86:I86"/>
  </mergeCells>
  <conditionalFormatting sqref="M41">
    <cfRule type="cellIs" dxfId="23" priority="25" operator="lessThan">
      <formula>0</formula>
    </cfRule>
  </conditionalFormatting>
  <conditionalFormatting sqref="M44">
    <cfRule type="cellIs" dxfId="22" priority="24" operator="lessThan">
      <formula>0</formula>
    </cfRule>
  </conditionalFormatting>
  <conditionalFormatting sqref="M47">
    <cfRule type="cellIs" dxfId="21" priority="23" operator="lessThan">
      <formula>0</formula>
    </cfRule>
  </conditionalFormatting>
  <conditionalFormatting sqref="M17">
    <cfRule type="cellIs" dxfId="20" priority="22" operator="lessThan">
      <formula>0</formula>
    </cfRule>
  </conditionalFormatting>
  <conditionalFormatting sqref="M22">
    <cfRule type="cellIs" dxfId="19" priority="21" operator="lessThan">
      <formula>0</formula>
    </cfRule>
  </conditionalFormatting>
  <conditionalFormatting sqref="M27">
    <cfRule type="cellIs" dxfId="18" priority="20" operator="lessThan">
      <formula>0</formula>
    </cfRule>
  </conditionalFormatting>
  <conditionalFormatting sqref="M33">
    <cfRule type="cellIs" dxfId="17" priority="19" operator="lessThan">
      <formula>0</formula>
    </cfRule>
  </conditionalFormatting>
  <conditionalFormatting sqref="M53">
    <cfRule type="cellIs" dxfId="16" priority="17" operator="lessThan">
      <formula>0</formula>
    </cfRule>
  </conditionalFormatting>
  <conditionalFormatting sqref="M52">
    <cfRule type="cellIs" dxfId="15" priority="16" operator="lessThan">
      <formula>0</formula>
    </cfRule>
  </conditionalFormatting>
  <conditionalFormatting sqref="M54">
    <cfRule type="cellIs" dxfId="14" priority="15" operator="lessThan">
      <formula>0</formula>
    </cfRule>
  </conditionalFormatting>
  <conditionalFormatting sqref="M57">
    <cfRule type="cellIs" dxfId="13" priority="14" operator="lessThan">
      <formula>0</formula>
    </cfRule>
  </conditionalFormatting>
  <conditionalFormatting sqref="M58">
    <cfRule type="cellIs" dxfId="12" priority="13" operator="lessThan">
      <formula>0</formula>
    </cfRule>
  </conditionalFormatting>
  <conditionalFormatting sqref="M59">
    <cfRule type="cellIs" dxfId="11" priority="12" operator="lessThan">
      <formula>0</formula>
    </cfRule>
  </conditionalFormatting>
  <conditionalFormatting sqref="M60">
    <cfRule type="cellIs" dxfId="10" priority="11" operator="lessThan">
      <formula>0</formula>
    </cfRule>
  </conditionalFormatting>
  <conditionalFormatting sqref="M65">
    <cfRule type="cellIs" dxfId="9" priority="10" operator="lessThan">
      <formula>0</formula>
    </cfRule>
  </conditionalFormatting>
  <conditionalFormatting sqref="M66">
    <cfRule type="cellIs" dxfId="8" priority="9" operator="lessThan">
      <formula>0</formula>
    </cfRule>
  </conditionalFormatting>
  <conditionalFormatting sqref="M67">
    <cfRule type="cellIs" dxfId="7" priority="8" operator="lessThan">
      <formula>0</formula>
    </cfRule>
  </conditionalFormatting>
  <conditionalFormatting sqref="M68">
    <cfRule type="cellIs" dxfId="6" priority="7" operator="lessThan">
      <formula>0</formula>
    </cfRule>
  </conditionalFormatting>
  <conditionalFormatting sqref="M69">
    <cfRule type="cellIs" dxfId="5" priority="6" operator="lessThan">
      <formula>0</formula>
    </cfRule>
  </conditionalFormatting>
  <conditionalFormatting sqref="M70">
    <cfRule type="cellIs" dxfId="4" priority="5" operator="lessThan">
      <formula>0</formula>
    </cfRule>
  </conditionalFormatting>
  <conditionalFormatting sqref="M71">
    <cfRule type="cellIs" dxfId="3" priority="4" operator="lessThan">
      <formula>0</formula>
    </cfRule>
  </conditionalFormatting>
  <conditionalFormatting sqref="M72">
    <cfRule type="cellIs" dxfId="2" priority="3" operator="lessThan">
      <formula>0</formula>
    </cfRule>
  </conditionalFormatting>
  <conditionalFormatting sqref="M78">
    <cfRule type="cellIs" dxfId="1" priority="2" operator="lessThan">
      <formula>0</formula>
    </cfRule>
  </conditionalFormatting>
  <conditionalFormatting sqref="M84">
    <cfRule type="cellIs" dxfId="0" priority="1" operator="lessThan">
      <formula>0</formula>
    </cfRule>
  </conditionalFormatting>
  <pageMargins left="0.7" right="0.7" top="0.75" bottom="0.75" header="0.3" footer="0.3"/>
  <pageSetup paperSize="9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80"/>
  <sheetViews>
    <sheetView workbookViewId="0">
      <selection activeCell="L102" sqref="L102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customWidth="1"/>
    <col min="9" max="9" width="13.6640625" customWidth="1"/>
    <col min="10" max="10" width="0.88671875" hidden="1" customWidth="1"/>
    <col min="11" max="13" width="13.88671875" customWidth="1"/>
    <col min="14" max="15" width="8.6640625" customWidth="1"/>
    <col min="153" max="153" width="4.44140625" customWidth="1"/>
    <col min="154" max="154" width="4.33203125" customWidth="1"/>
    <col min="155" max="155" width="6.33203125" customWidth="1"/>
    <col min="156" max="156" width="8" customWidth="1"/>
    <col min="161" max="161" width="13.6640625" customWidth="1"/>
    <col min="162" max="162" width="0" hidden="1" customWidth="1"/>
    <col min="163" max="166" width="13.88671875" customWidth="1"/>
    <col min="167" max="168" width="8.6640625" customWidth="1"/>
    <col min="409" max="409" width="4.44140625" customWidth="1"/>
    <col min="410" max="410" width="4.33203125" customWidth="1"/>
    <col min="411" max="411" width="6.33203125" customWidth="1"/>
    <col min="412" max="412" width="8" customWidth="1"/>
    <col min="417" max="417" width="13.6640625" customWidth="1"/>
    <col min="418" max="418" width="0" hidden="1" customWidth="1"/>
    <col min="419" max="422" width="13.88671875" customWidth="1"/>
    <col min="423" max="424" width="8.6640625" customWidth="1"/>
    <col min="665" max="665" width="4.44140625" customWidth="1"/>
    <col min="666" max="666" width="4.33203125" customWidth="1"/>
    <col min="667" max="667" width="6.33203125" customWidth="1"/>
    <col min="668" max="668" width="8" customWidth="1"/>
    <col min="673" max="673" width="13.6640625" customWidth="1"/>
    <col min="674" max="674" width="0" hidden="1" customWidth="1"/>
    <col min="675" max="678" width="13.88671875" customWidth="1"/>
    <col min="679" max="680" width="8.6640625" customWidth="1"/>
    <col min="921" max="921" width="4.44140625" customWidth="1"/>
    <col min="922" max="922" width="4.33203125" customWidth="1"/>
    <col min="923" max="923" width="6.33203125" customWidth="1"/>
    <col min="924" max="924" width="8" customWidth="1"/>
    <col min="929" max="929" width="13.6640625" customWidth="1"/>
    <col min="930" max="930" width="0" hidden="1" customWidth="1"/>
    <col min="931" max="934" width="13.88671875" customWidth="1"/>
    <col min="935" max="936" width="8.6640625" customWidth="1"/>
    <col min="1177" max="1177" width="4.44140625" customWidth="1"/>
    <col min="1178" max="1178" width="4.33203125" customWidth="1"/>
    <col min="1179" max="1179" width="6.33203125" customWidth="1"/>
    <col min="1180" max="1180" width="8" customWidth="1"/>
    <col min="1185" max="1185" width="13.6640625" customWidth="1"/>
    <col min="1186" max="1186" width="0" hidden="1" customWidth="1"/>
    <col min="1187" max="1190" width="13.88671875" customWidth="1"/>
    <col min="1191" max="1192" width="8.6640625" customWidth="1"/>
    <col min="1433" max="1433" width="4.44140625" customWidth="1"/>
    <col min="1434" max="1434" width="4.33203125" customWidth="1"/>
    <col min="1435" max="1435" width="6.33203125" customWidth="1"/>
    <col min="1436" max="1436" width="8" customWidth="1"/>
    <col min="1441" max="1441" width="13.6640625" customWidth="1"/>
    <col min="1442" max="1442" width="0" hidden="1" customWidth="1"/>
    <col min="1443" max="1446" width="13.88671875" customWidth="1"/>
    <col min="1447" max="1448" width="8.6640625" customWidth="1"/>
    <col min="1689" max="1689" width="4.44140625" customWidth="1"/>
    <col min="1690" max="1690" width="4.33203125" customWidth="1"/>
    <col min="1691" max="1691" width="6.33203125" customWidth="1"/>
    <col min="1692" max="1692" width="8" customWidth="1"/>
    <col min="1697" max="1697" width="13.6640625" customWidth="1"/>
    <col min="1698" max="1698" width="0" hidden="1" customWidth="1"/>
    <col min="1699" max="1702" width="13.88671875" customWidth="1"/>
    <col min="1703" max="1704" width="8.6640625" customWidth="1"/>
    <col min="1945" max="1945" width="4.44140625" customWidth="1"/>
    <col min="1946" max="1946" width="4.33203125" customWidth="1"/>
    <col min="1947" max="1947" width="6.33203125" customWidth="1"/>
    <col min="1948" max="1948" width="8" customWidth="1"/>
    <col min="1953" max="1953" width="13.6640625" customWidth="1"/>
    <col min="1954" max="1954" width="0" hidden="1" customWidth="1"/>
    <col min="1955" max="1958" width="13.88671875" customWidth="1"/>
    <col min="1959" max="1960" width="8.6640625" customWidth="1"/>
    <col min="2201" max="2201" width="4.44140625" customWidth="1"/>
    <col min="2202" max="2202" width="4.33203125" customWidth="1"/>
    <col min="2203" max="2203" width="6.33203125" customWidth="1"/>
    <col min="2204" max="2204" width="8" customWidth="1"/>
    <col min="2209" max="2209" width="13.6640625" customWidth="1"/>
    <col min="2210" max="2210" width="0" hidden="1" customWidth="1"/>
    <col min="2211" max="2214" width="13.88671875" customWidth="1"/>
    <col min="2215" max="2216" width="8.6640625" customWidth="1"/>
    <col min="2457" max="2457" width="4.44140625" customWidth="1"/>
    <col min="2458" max="2458" width="4.33203125" customWidth="1"/>
    <col min="2459" max="2459" width="6.33203125" customWidth="1"/>
    <col min="2460" max="2460" width="8" customWidth="1"/>
    <col min="2465" max="2465" width="13.6640625" customWidth="1"/>
    <col min="2466" max="2466" width="0" hidden="1" customWidth="1"/>
    <col min="2467" max="2470" width="13.88671875" customWidth="1"/>
    <col min="2471" max="2472" width="8.6640625" customWidth="1"/>
    <col min="2713" max="2713" width="4.44140625" customWidth="1"/>
    <col min="2714" max="2714" width="4.33203125" customWidth="1"/>
    <col min="2715" max="2715" width="6.33203125" customWidth="1"/>
    <col min="2716" max="2716" width="8" customWidth="1"/>
    <col min="2721" max="2721" width="13.6640625" customWidth="1"/>
    <col min="2722" max="2722" width="0" hidden="1" customWidth="1"/>
    <col min="2723" max="2726" width="13.88671875" customWidth="1"/>
    <col min="2727" max="2728" width="8.6640625" customWidth="1"/>
    <col min="2969" max="2969" width="4.44140625" customWidth="1"/>
    <col min="2970" max="2970" width="4.33203125" customWidth="1"/>
    <col min="2971" max="2971" width="6.33203125" customWidth="1"/>
    <col min="2972" max="2972" width="8" customWidth="1"/>
    <col min="2977" max="2977" width="13.6640625" customWidth="1"/>
    <col min="2978" max="2978" width="0" hidden="1" customWidth="1"/>
    <col min="2979" max="2982" width="13.88671875" customWidth="1"/>
    <col min="2983" max="2984" width="8.6640625" customWidth="1"/>
    <col min="3225" max="3225" width="4.44140625" customWidth="1"/>
    <col min="3226" max="3226" width="4.33203125" customWidth="1"/>
    <col min="3227" max="3227" width="6.33203125" customWidth="1"/>
    <col min="3228" max="3228" width="8" customWidth="1"/>
    <col min="3233" max="3233" width="13.6640625" customWidth="1"/>
    <col min="3234" max="3234" width="0" hidden="1" customWidth="1"/>
    <col min="3235" max="3238" width="13.88671875" customWidth="1"/>
    <col min="3239" max="3240" width="8.6640625" customWidth="1"/>
    <col min="3481" max="3481" width="4.44140625" customWidth="1"/>
    <col min="3482" max="3482" width="4.33203125" customWidth="1"/>
    <col min="3483" max="3483" width="6.33203125" customWidth="1"/>
    <col min="3484" max="3484" width="8" customWidth="1"/>
    <col min="3489" max="3489" width="13.6640625" customWidth="1"/>
    <col min="3490" max="3490" width="0" hidden="1" customWidth="1"/>
    <col min="3491" max="3494" width="13.88671875" customWidth="1"/>
    <col min="3495" max="3496" width="8.6640625" customWidth="1"/>
    <col min="3737" max="3737" width="4.44140625" customWidth="1"/>
    <col min="3738" max="3738" width="4.33203125" customWidth="1"/>
    <col min="3739" max="3739" width="6.33203125" customWidth="1"/>
    <col min="3740" max="3740" width="8" customWidth="1"/>
    <col min="3745" max="3745" width="13.6640625" customWidth="1"/>
    <col min="3746" max="3746" width="0" hidden="1" customWidth="1"/>
    <col min="3747" max="3750" width="13.88671875" customWidth="1"/>
    <col min="3751" max="3752" width="8.6640625" customWidth="1"/>
    <col min="3993" max="3993" width="4.44140625" customWidth="1"/>
    <col min="3994" max="3994" width="4.33203125" customWidth="1"/>
    <col min="3995" max="3995" width="6.33203125" customWidth="1"/>
    <col min="3996" max="3996" width="8" customWidth="1"/>
    <col min="4001" max="4001" width="13.6640625" customWidth="1"/>
    <col min="4002" max="4002" width="0" hidden="1" customWidth="1"/>
    <col min="4003" max="4006" width="13.88671875" customWidth="1"/>
    <col min="4007" max="4008" width="8.6640625" customWidth="1"/>
    <col min="4249" max="4249" width="4.44140625" customWidth="1"/>
    <col min="4250" max="4250" width="4.33203125" customWidth="1"/>
    <col min="4251" max="4251" width="6.33203125" customWidth="1"/>
    <col min="4252" max="4252" width="8" customWidth="1"/>
    <col min="4257" max="4257" width="13.6640625" customWidth="1"/>
    <col min="4258" max="4258" width="0" hidden="1" customWidth="1"/>
    <col min="4259" max="4262" width="13.88671875" customWidth="1"/>
    <col min="4263" max="4264" width="8.6640625" customWidth="1"/>
    <col min="4505" max="4505" width="4.44140625" customWidth="1"/>
    <col min="4506" max="4506" width="4.33203125" customWidth="1"/>
    <col min="4507" max="4507" width="6.33203125" customWidth="1"/>
    <col min="4508" max="4508" width="8" customWidth="1"/>
    <col min="4513" max="4513" width="13.6640625" customWidth="1"/>
    <col min="4514" max="4514" width="0" hidden="1" customWidth="1"/>
    <col min="4515" max="4518" width="13.88671875" customWidth="1"/>
    <col min="4519" max="4520" width="8.6640625" customWidth="1"/>
    <col min="4761" max="4761" width="4.44140625" customWidth="1"/>
    <col min="4762" max="4762" width="4.33203125" customWidth="1"/>
    <col min="4763" max="4763" width="6.33203125" customWidth="1"/>
    <col min="4764" max="4764" width="8" customWidth="1"/>
    <col min="4769" max="4769" width="13.6640625" customWidth="1"/>
    <col min="4770" max="4770" width="0" hidden="1" customWidth="1"/>
    <col min="4771" max="4774" width="13.88671875" customWidth="1"/>
    <col min="4775" max="4776" width="8.6640625" customWidth="1"/>
    <col min="5017" max="5017" width="4.44140625" customWidth="1"/>
    <col min="5018" max="5018" width="4.33203125" customWidth="1"/>
    <col min="5019" max="5019" width="6.33203125" customWidth="1"/>
    <col min="5020" max="5020" width="8" customWidth="1"/>
    <col min="5025" max="5025" width="13.6640625" customWidth="1"/>
    <col min="5026" max="5026" width="0" hidden="1" customWidth="1"/>
    <col min="5027" max="5030" width="13.88671875" customWidth="1"/>
    <col min="5031" max="5032" width="8.6640625" customWidth="1"/>
    <col min="5273" max="5273" width="4.44140625" customWidth="1"/>
    <col min="5274" max="5274" width="4.33203125" customWidth="1"/>
    <col min="5275" max="5275" width="6.33203125" customWidth="1"/>
    <col min="5276" max="5276" width="8" customWidth="1"/>
    <col min="5281" max="5281" width="13.6640625" customWidth="1"/>
    <col min="5282" max="5282" width="0" hidden="1" customWidth="1"/>
    <col min="5283" max="5286" width="13.88671875" customWidth="1"/>
    <col min="5287" max="5288" width="8.6640625" customWidth="1"/>
    <col min="5529" max="5529" width="4.44140625" customWidth="1"/>
    <col min="5530" max="5530" width="4.33203125" customWidth="1"/>
    <col min="5531" max="5531" width="6.33203125" customWidth="1"/>
    <col min="5532" max="5532" width="8" customWidth="1"/>
    <col min="5537" max="5537" width="13.6640625" customWidth="1"/>
    <col min="5538" max="5538" width="0" hidden="1" customWidth="1"/>
    <col min="5539" max="5542" width="13.88671875" customWidth="1"/>
    <col min="5543" max="5544" width="8.6640625" customWidth="1"/>
    <col min="5785" max="5785" width="4.44140625" customWidth="1"/>
    <col min="5786" max="5786" width="4.33203125" customWidth="1"/>
    <col min="5787" max="5787" width="6.33203125" customWidth="1"/>
    <col min="5788" max="5788" width="8" customWidth="1"/>
    <col min="5793" max="5793" width="13.6640625" customWidth="1"/>
    <col min="5794" max="5794" width="0" hidden="1" customWidth="1"/>
    <col min="5795" max="5798" width="13.88671875" customWidth="1"/>
    <col min="5799" max="5800" width="8.6640625" customWidth="1"/>
    <col min="6041" max="6041" width="4.44140625" customWidth="1"/>
    <col min="6042" max="6042" width="4.33203125" customWidth="1"/>
    <col min="6043" max="6043" width="6.33203125" customWidth="1"/>
    <col min="6044" max="6044" width="8" customWidth="1"/>
    <col min="6049" max="6049" width="13.6640625" customWidth="1"/>
    <col min="6050" max="6050" width="0" hidden="1" customWidth="1"/>
    <col min="6051" max="6054" width="13.88671875" customWidth="1"/>
    <col min="6055" max="6056" width="8.6640625" customWidth="1"/>
    <col min="6297" max="6297" width="4.44140625" customWidth="1"/>
    <col min="6298" max="6298" width="4.33203125" customWidth="1"/>
    <col min="6299" max="6299" width="6.33203125" customWidth="1"/>
    <col min="6300" max="6300" width="8" customWidth="1"/>
    <col min="6305" max="6305" width="13.6640625" customWidth="1"/>
    <col min="6306" max="6306" width="0" hidden="1" customWidth="1"/>
    <col min="6307" max="6310" width="13.88671875" customWidth="1"/>
    <col min="6311" max="6312" width="8.6640625" customWidth="1"/>
    <col min="6553" max="6553" width="4.44140625" customWidth="1"/>
    <col min="6554" max="6554" width="4.33203125" customWidth="1"/>
    <col min="6555" max="6555" width="6.33203125" customWidth="1"/>
    <col min="6556" max="6556" width="8" customWidth="1"/>
    <col min="6561" max="6561" width="13.6640625" customWidth="1"/>
    <col min="6562" max="6562" width="0" hidden="1" customWidth="1"/>
    <col min="6563" max="6566" width="13.88671875" customWidth="1"/>
    <col min="6567" max="6568" width="8.6640625" customWidth="1"/>
    <col min="6809" max="6809" width="4.44140625" customWidth="1"/>
    <col min="6810" max="6810" width="4.33203125" customWidth="1"/>
    <col min="6811" max="6811" width="6.33203125" customWidth="1"/>
    <col min="6812" max="6812" width="8" customWidth="1"/>
    <col min="6817" max="6817" width="13.6640625" customWidth="1"/>
    <col min="6818" max="6818" width="0" hidden="1" customWidth="1"/>
    <col min="6819" max="6822" width="13.88671875" customWidth="1"/>
    <col min="6823" max="6824" width="8.6640625" customWidth="1"/>
    <col min="7065" max="7065" width="4.44140625" customWidth="1"/>
    <col min="7066" max="7066" width="4.33203125" customWidth="1"/>
    <col min="7067" max="7067" width="6.33203125" customWidth="1"/>
    <col min="7068" max="7068" width="8" customWidth="1"/>
    <col min="7073" max="7073" width="13.6640625" customWidth="1"/>
    <col min="7074" max="7074" width="0" hidden="1" customWidth="1"/>
    <col min="7075" max="7078" width="13.88671875" customWidth="1"/>
    <col min="7079" max="7080" width="8.6640625" customWidth="1"/>
    <col min="7321" max="7321" width="4.44140625" customWidth="1"/>
    <col min="7322" max="7322" width="4.33203125" customWidth="1"/>
    <col min="7323" max="7323" width="6.33203125" customWidth="1"/>
    <col min="7324" max="7324" width="8" customWidth="1"/>
    <col min="7329" max="7329" width="13.6640625" customWidth="1"/>
    <col min="7330" max="7330" width="0" hidden="1" customWidth="1"/>
    <col min="7331" max="7334" width="13.88671875" customWidth="1"/>
    <col min="7335" max="7336" width="8.6640625" customWidth="1"/>
    <col min="7577" max="7577" width="4.44140625" customWidth="1"/>
    <col min="7578" max="7578" width="4.33203125" customWidth="1"/>
    <col min="7579" max="7579" width="6.33203125" customWidth="1"/>
    <col min="7580" max="7580" width="8" customWidth="1"/>
    <col min="7585" max="7585" width="13.6640625" customWidth="1"/>
    <col min="7586" max="7586" width="0" hidden="1" customWidth="1"/>
    <col min="7587" max="7590" width="13.88671875" customWidth="1"/>
    <col min="7591" max="7592" width="8.6640625" customWidth="1"/>
    <col min="7833" max="7833" width="4.44140625" customWidth="1"/>
    <col min="7834" max="7834" width="4.33203125" customWidth="1"/>
    <col min="7835" max="7835" width="6.33203125" customWidth="1"/>
    <col min="7836" max="7836" width="8" customWidth="1"/>
    <col min="7841" max="7841" width="13.6640625" customWidth="1"/>
    <col min="7842" max="7842" width="0" hidden="1" customWidth="1"/>
    <col min="7843" max="7846" width="13.88671875" customWidth="1"/>
    <col min="7847" max="7848" width="8.6640625" customWidth="1"/>
    <col min="8089" max="8089" width="4.44140625" customWidth="1"/>
    <col min="8090" max="8090" width="4.33203125" customWidth="1"/>
    <col min="8091" max="8091" width="6.33203125" customWidth="1"/>
    <col min="8092" max="8092" width="8" customWidth="1"/>
    <col min="8097" max="8097" width="13.6640625" customWidth="1"/>
    <col min="8098" max="8098" width="0" hidden="1" customWidth="1"/>
    <col min="8099" max="8102" width="13.88671875" customWidth="1"/>
    <col min="8103" max="8104" width="8.6640625" customWidth="1"/>
    <col min="8345" max="8345" width="4.44140625" customWidth="1"/>
    <col min="8346" max="8346" width="4.33203125" customWidth="1"/>
    <col min="8347" max="8347" width="6.33203125" customWidth="1"/>
    <col min="8348" max="8348" width="8" customWidth="1"/>
    <col min="8353" max="8353" width="13.6640625" customWidth="1"/>
    <col min="8354" max="8354" width="0" hidden="1" customWidth="1"/>
    <col min="8355" max="8358" width="13.88671875" customWidth="1"/>
    <col min="8359" max="8360" width="8.6640625" customWidth="1"/>
    <col min="8601" max="8601" width="4.44140625" customWidth="1"/>
    <col min="8602" max="8602" width="4.33203125" customWidth="1"/>
    <col min="8603" max="8603" width="6.33203125" customWidth="1"/>
    <col min="8604" max="8604" width="8" customWidth="1"/>
    <col min="8609" max="8609" width="13.6640625" customWidth="1"/>
    <col min="8610" max="8610" width="0" hidden="1" customWidth="1"/>
    <col min="8611" max="8614" width="13.88671875" customWidth="1"/>
    <col min="8615" max="8616" width="8.6640625" customWidth="1"/>
    <col min="8857" max="8857" width="4.44140625" customWidth="1"/>
    <col min="8858" max="8858" width="4.33203125" customWidth="1"/>
    <col min="8859" max="8859" width="6.33203125" customWidth="1"/>
    <col min="8860" max="8860" width="8" customWidth="1"/>
    <col min="8865" max="8865" width="13.6640625" customWidth="1"/>
    <col min="8866" max="8866" width="0" hidden="1" customWidth="1"/>
    <col min="8867" max="8870" width="13.88671875" customWidth="1"/>
    <col min="8871" max="8872" width="8.6640625" customWidth="1"/>
    <col min="9113" max="9113" width="4.44140625" customWidth="1"/>
    <col min="9114" max="9114" width="4.33203125" customWidth="1"/>
    <col min="9115" max="9115" width="6.33203125" customWidth="1"/>
    <col min="9116" max="9116" width="8" customWidth="1"/>
    <col min="9121" max="9121" width="13.6640625" customWidth="1"/>
    <col min="9122" max="9122" width="0" hidden="1" customWidth="1"/>
    <col min="9123" max="9126" width="13.88671875" customWidth="1"/>
    <col min="9127" max="9128" width="8.6640625" customWidth="1"/>
    <col min="9369" max="9369" width="4.44140625" customWidth="1"/>
    <col min="9370" max="9370" width="4.33203125" customWidth="1"/>
    <col min="9371" max="9371" width="6.33203125" customWidth="1"/>
    <col min="9372" max="9372" width="8" customWidth="1"/>
    <col min="9377" max="9377" width="13.6640625" customWidth="1"/>
    <col min="9378" max="9378" width="0" hidden="1" customWidth="1"/>
    <col min="9379" max="9382" width="13.88671875" customWidth="1"/>
    <col min="9383" max="9384" width="8.6640625" customWidth="1"/>
    <col min="9625" max="9625" width="4.44140625" customWidth="1"/>
    <col min="9626" max="9626" width="4.33203125" customWidth="1"/>
    <col min="9627" max="9627" width="6.33203125" customWidth="1"/>
    <col min="9628" max="9628" width="8" customWidth="1"/>
    <col min="9633" max="9633" width="13.6640625" customWidth="1"/>
    <col min="9634" max="9634" width="0" hidden="1" customWidth="1"/>
    <col min="9635" max="9638" width="13.88671875" customWidth="1"/>
    <col min="9639" max="9640" width="8.6640625" customWidth="1"/>
    <col min="9881" max="9881" width="4.44140625" customWidth="1"/>
    <col min="9882" max="9882" width="4.33203125" customWidth="1"/>
    <col min="9883" max="9883" width="6.33203125" customWidth="1"/>
    <col min="9884" max="9884" width="8" customWidth="1"/>
    <col min="9889" max="9889" width="13.6640625" customWidth="1"/>
    <col min="9890" max="9890" width="0" hidden="1" customWidth="1"/>
    <col min="9891" max="9894" width="13.88671875" customWidth="1"/>
    <col min="9895" max="9896" width="8.6640625" customWidth="1"/>
    <col min="10137" max="10137" width="4.44140625" customWidth="1"/>
    <col min="10138" max="10138" width="4.33203125" customWidth="1"/>
    <col min="10139" max="10139" width="6.33203125" customWidth="1"/>
    <col min="10140" max="10140" width="8" customWidth="1"/>
    <col min="10145" max="10145" width="13.6640625" customWidth="1"/>
    <col min="10146" max="10146" width="0" hidden="1" customWidth="1"/>
    <col min="10147" max="10150" width="13.88671875" customWidth="1"/>
    <col min="10151" max="10152" width="8.6640625" customWidth="1"/>
    <col min="10393" max="10393" width="4.44140625" customWidth="1"/>
    <col min="10394" max="10394" width="4.33203125" customWidth="1"/>
    <col min="10395" max="10395" width="6.33203125" customWidth="1"/>
    <col min="10396" max="10396" width="8" customWidth="1"/>
    <col min="10401" max="10401" width="13.6640625" customWidth="1"/>
    <col min="10402" max="10402" width="0" hidden="1" customWidth="1"/>
    <col min="10403" max="10406" width="13.88671875" customWidth="1"/>
    <col min="10407" max="10408" width="8.6640625" customWidth="1"/>
    <col min="10649" max="10649" width="4.44140625" customWidth="1"/>
    <col min="10650" max="10650" width="4.33203125" customWidth="1"/>
    <col min="10651" max="10651" width="6.33203125" customWidth="1"/>
    <col min="10652" max="10652" width="8" customWidth="1"/>
    <col min="10657" max="10657" width="13.6640625" customWidth="1"/>
    <col min="10658" max="10658" width="0" hidden="1" customWidth="1"/>
    <col min="10659" max="10662" width="13.88671875" customWidth="1"/>
    <col min="10663" max="10664" width="8.6640625" customWidth="1"/>
    <col min="10905" max="10905" width="4.44140625" customWidth="1"/>
    <col min="10906" max="10906" width="4.33203125" customWidth="1"/>
    <col min="10907" max="10907" width="6.33203125" customWidth="1"/>
    <col min="10908" max="10908" width="8" customWidth="1"/>
    <col min="10913" max="10913" width="13.6640625" customWidth="1"/>
    <col min="10914" max="10914" width="0" hidden="1" customWidth="1"/>
    <col min="10915" max="10918" width="13.88671875" customWidth="1"/>
    <col min="10919" max="10920" width="8.6640625" customWidth="1"/>
    <col min="11161" max="11161" width="4.44140625" customWidth="1"/>
    <col min="11162" max="11162" width="4.33203125" customWidth="1"/>
    <col min="11163" max="11163" width="6.33203125" customWidth="1"/>
    <col min="11164" max="11164" width="8" customWidth="1"/>
    <col min="11169" max="11169" width="13.6640625" customWidth="1"/>
    <col min="11170" max="11170" width="0" hidden="1" customWidth="1"/>
    <col min="11171" max="11174" width="13.88671875" customWidth="1"/>
    <col min="11175" max="11176" width="8.6640625" customWidth="1"/>
    <col min="11417" max="11417" width="4.44140625" customWidth="1"/>
    <col min="11418" max="11418" width="4.33203125" customWidth="1"/>
    <col min="11419" max="11419" width="6.33203125" customWidth="1"/>
    <col min="11420" max="11420" width="8" customWidth="1"/>
    <col min="11425" max="11425" width="13.6640625" customWidth="1"/>
    <col min="11426" max="11426" width="0" hidden="1" customWidth="1"/>
    <col min="11427" max="11430" width="13.88671875" customWidth="1"/>
    <col min="11431" max="11432" width="8.6640625" customWidth="1"/>
    <col min="11673" max="11673" width="4.44140625" customWidth="1"/>
    <col min="11674" max="11674" width="4.33203125" customWidth="1"/>
    <col min="11675" max="11675" width="6.33203125" customWidth="1"/>
    <col min="11676" max="11676" width="8" customWidth="1"/>
    <col min="11681" max="11681" width="13.6640625" customWidth="1"/>
    <col min="11682" max="11682" width="0" hidden="1" customWidth="1"/>
    <col min="11683" max="11686" width="13.88671875" customWidth="1"/>
    <col min="11687" max="11688" width="8.6640625" customWidth="1"/>
    <col min="11929" max="11929" width="4.44140625" customWidth="1"/>
    <col min="11930" max="11930" width="4.33203125" customWidth="1"/>
    <col min="11931" max="11931" width="6.33203125" customWidth="1"/>
    <col min="11932" max="11932" width="8" customWidth="1"/>
    <col min="11937" max="11937" width="13.6640625" customWidth="1"/>
    <col min="11938" max="11938" width="0" hidden="1" customWidth="1"/>
    <col min="11939" max="11942" width="13.88671875" customWidth="1"/>
    <col min="11943" max="11944" width="8.6640625" customWidth="1"/>
    <col min="12185" max="12185" width="4.44140625" customWidth="1"/>
    <col min="12186" max="12186" width="4.33203125" customWidth="1"/>
    <col min="12187" max="12187" width="6.33203125" customWidth="1"/>
    <col min="12188" max="12188" width="8" customWidth="1"/>
    <col min="12193" max="12193" width="13.6640625" customWidth="1"/>
    <col min="12194" max="12194" width="0" hidden="1" customWidth="1"/>
    <col min="12195" max="12198" width="13.88671875" customWidth="1"/>
    <col min="12199" max="12200" width="8.6640625" customWidth="1"/>
    <col min="12441" max="12441" width="4.44140625" customWidth="1"/>
    <col min="12442" max="12442" width="4.33203125" customWidth="1"/>
    <col min="12443" max="12443" width="6.33203125" customWidth="1"/>
    <col min="12444" max="12444" width="8" customWidth="1"/>
    <col min="12449" max="12449" width="13.6640625" customWidth="1"/>
    <col min="12450" max="12450" width="0" hidden="1" customWidth="1"/>
    <col min="12451" max="12454" width="13.88671875" customWidth="1"/>
    <col min="12455" max="12456" width="8.6640625" customWidth="1"/>
    <col min="12697" max="12697" width="4.44140625" customWidth="1"/>
    <col min="12698" max="12698" width="4.33203125" customWidth="1"/>
    <col min="12699" max="12699" width="6.33203125" customWidth="1"/>
    <col min="12700" max="12700" width="8" customWidth="1"/>
    <col min="12705" max="12705" width="13.6640625" customWidth="1"/>
    <col min="12706" max="12706" width="0" hidden="1" customWidth="1"/>
    <col min="12707" max="12710" width="13.88671875" customWidth="1"/>
    <col min="12711" max="12712" width="8.6640625" customWidth="1"/>
    <col min="12953" max="12953" width="4.44140625" customWidth="1"/>
    <col min="12954" max="12954" width="4.33203125" customWidth="1"/>
    <col min="12955" max="12955" width="6.33203125" customWidth="1"/>
    <col min="12956" max="12956" width="8" customWidth="1"/>
    <col min="12961" max="12961" width="13.6640625" customWidth="1"/>
    <col min="12962" max="12962" width="0" hidden="1" customWidth="1"/>
    <col min="12963" max="12966" width="13.88671875" customWidth="1"/>
    <col min="12967" max="12968" width="8.6640625" customWidth="1"/>
    <col min="13209" max="13209" width="4.44140625" customWidth="1"/>
    <col min="13210" max="13210" width="4.33203125" customWidth="1"/>
    <col min="13211" max="13211" width="6.33203125" customWidth="1"/>
    <col min="13212" max="13212" width="8" customWidth="1"/>
    <col min="13217" max="13217" width="13.6640625" customWidth="1"/>
    <col min="13218" max="13218" width="0" hidden="1" customWidth="1"/>
    <col min="13219" max="13222" width="13.88671875" customWidth="1"/>
    <col min="13223" max="13224" width="8.6640625" customWidth="1"/>
    <col min="13465" max="13465" width="4.44140625" customWidth="1"/>
    <col min="13466" max="13466" width="4.33203125" customWidth="1"/>
    <col min="13467" max="13467" width="6.33203125" customWidth="1"/>
    <col min="13468" max="13468" width="8" customWidth="1"/>
    <col min="13473" max="13473" width="13.6640625" customWidth="1"/>
    <col min="13474" max="13474" width="0" hidden="1" customWidth="1"/>
    <col min="13475" max="13478" width="13.88671875" customWidth="1"/>
    <col min="13479" max="13480" width="8.6640625" customWidth="1"/>
    <col min="13721" max="13721" width="4.44140625" customWidth="1"/>
    <col min="13722" max="13722" width="4.33203125" customWidth="1"/>
    <col min="13723" max="13723" width="6.33203125" customWidth="1"/>
    <col min="13724" max="13724" width="8" customWidth="1"/>
    <col min="13729" max="13729" width="13.6640625" customWidth="1"/>
    <col min="13730" max="13730" width="0" hidden="1" customWidth="1"/>
    <col min="13731" max="13734" width="13.88671875" customWidth="1"/>
    <col min="13735" max="13736" width="8.6640625" customWidth="1"/>
    <col min="13977" max="13977" width="4.44140625" customWidth="1"/>
    <col min="13978" max="13978" width="4.33203125" customWidth="1"/>
    <col min="13979" max="13979" width="6.33203125" customWidth="1"/>
    <col min="13980" max="13980" width="8" customWidth="1"/>
    <col min="13985" max="13985" width="13.6640625" customWidth="1"/>
    <col min="13986" max="13986" width="0" hidden="1" customWidth="1"/>
    <col min="13987" max="13990" width="13.88671875" customWidth="1"/>
    <col min="13991" max="13992" width="8.6640625" customWidth="1"/>
    <col min="14233" max="14233" width="4.44140625" customWidth="1"/>
    <col min="14234" max="14234" width="4.33203125" customWidth="1"/>
    <col min="14235" max="14235" width="6.33203125" customWidth="1"/>
    <col min="14236" max="14236" width="8" customWidth="1"/>
    <col min="14241" max="14241" width="13.6640625" customWidth="1"/>
    <col min="14242" max="14242" width="0" hidden="1" customWidth="1"/>
    <col min="14243" max="14246" width="13.88671875" customWidth="1"/>
    <col min="14247" max="14248" width="8.6640625" customWidth="1"/>
    <col min="14489" max="14489" width="4.44140625" customWidth="1"/>
    <col min="14490" max="14490" width="4.33203125" customWidth="1"/>
    <col min="14491" max="14491" width="6.33203125" customWidth="1"/>
    <col min="14492" max="14492" width="8" customWidth="1"/>
    <col min="14497" max="14497" width="13.6640625" customWidth="1"/>
    <col min="14498" max="14498" width="0" hidden="1" customWidth="1"/>
    <col min="14499" max="14502" width="13.88671875" customWidth="1"/>
    <col min="14503" max="14504" width="8.6640625" customWidth="1"/>
    <col min="14745" max="14745" width="4.44140625" customWidth="1"/>
    <col min="14746" max="14746" width="4.33203125" customWidth="1"/>
    <col min="14747" max="14747" width="6.33203125" customWidth="1"/>
    <col min="14748" max="14748" width="8" customWidth="1"/>
    <col min="14753" max="14753" width="13.6640625" customWidth="1"/>
    <col min="14754" max="14754" width="0" hidden="1" customWidth="1"/>
    <col min="14755" max="14758" width="13.88671875" customWidth="1"/>
    <col min="14759" max="14760" width="8.6640625" customWidth="1"/>
    <col min="15001" max="15001" width="4.44140625" customWidth="1"/>
    <col min="15002" max="15002" width="4.33203125" customWidth="1"/>
    <col min="15003" max="15003" width="6.33203125" customWidth="1"/>
    <col min="15004" max="15004" width="8" customWidth="1"/>
    <col min="15009" max="15009" width="13.6640625" customWidth="1"/>
    <col min="15010" max="15010" width="0" hidden="1" customWidth="1"/>
    <col min="15011" max="15014" width="13.88671875" customWidth="1"/>
    <col min="15015" max="15016" width="8.6640625" customWidth="1"/>
  </cols>
  <sheetData>
    <row r="1" spans="1:15" ht="12.75" customHeight="1" x14ac:dyDescent="0.3">
      <c r="A1" s="46"/>
    </row>
    <row r="2" spans="1:15" ht="12.75" customHeight="1" x14ac:dyDescent="0.3">
      <c r="E2" s="46" t="s">
        <v>121</v>
      </c>
    </row>
    <row r="3" spans="1:15" ht="12.75" customHeight="1" x14ac:dyDescent="0.3">
      <c r="A3" s="247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47"/>
    </row>
    <row r="4" spans="1:15" ht="12.75" customHeight="1" x14ac:dyDescent="0.3">
      <c r="A4" s="48"/>
      <c r="B4" s="48"/>
      <c r="C4" s="48"/>
      <c r="D4" s="48"/>
      <c r="E4" s="265"/>
      <c r="F4" s="265"/>
      <c r="G4" s="265"/>
      <c r="H4" s="265"/>
      <c r="I4" s="265"/>
      <c r="J4" s="49"/>
      <c r="K4" s="49"/>
      <c r="L4" s="49"/>
      <c r="M4" s="49"/>
      <c r="N4" s="49"/>
      <c r="O4" s="49"/>
    </row>
    <row r="5" spans="1:15" ht="26.25" customHeight="1" x14ac:dyDescent="0.3">
      <c r="A5" s="266" t="s">
        <v>53</v>
      </c>
      <c r="B5" s="266"/>
      <c r="C5" s="266"/>
      <c r="D5" s="50"/>
      <c r="E5" s="266" t="s">
        <v>54</v>
      </c>
      <c r="F5" s="266"/>
      <c r="G5" s="266"/>
      <c r="H5" s="266"/>
      <c r="I5" s="266"/>
      <c r="J5" s="51"/>
      <c r="K5" s="52" t="s">
        <v>55</v>
      </c>
      <c r="L5" s="52" t="s">
        <v>116</v>
      </c>
      <c r="M5" s="52" t="s">
        <v>117</v>
      </c>
      <c r="N5" s="52" t="s">
        <v>155</v>
      </c>
      <c r="O5" s="52" t="s">
        <v>153</v>
      </c>
    </row>
    <row r="6" spans="1:15" ht="12.75" customHeight="1" x14ac:dyDescent="0.3">
      <c r="A6" s="53"/>
      <c r="B6" s="53"/>
      <c r="C6" s="53"/>
      <c r="D6" s="53"/>
      <c r="E6" s="267"/>
      <c r="F6" s="267"/>
      <c r="G6" s="267"/>
      <c r="H6" s="267"/>
      <c r="I6" s="267"/>
      <c r="J6" s="54"/>
      <c r="K6" s="55">
        <v>1</v>
      </c>
      <c r="L6" s="55">
        <v>2</v>
      </c>
      <c r="M6" s="55">
        <v>3</v>
      </c>
      <c r="N6" s="55">
        <v>4</v>
      </c>
      <c r="O6" s="55">
        <v>5</v>
      </c>
    </row>
    <row r="7" spans="1:15" s="148" customFormat="1" ht="12.75" customHeight="1" x14ac:dyDescent="0.3">
      <c r="A7" s="53" t="s">
        <v>122</v>
      </c>
      <c r="B7" s="53"/>
      <c r="C7" s="53"/>
      <c r="D7" s="53"/>
      <c r="E7" s="146"/>
      <c r="F7" s="146"/>
      <c r="G7" s="146"/>
      <c r="H7" s="146"/>
      <c r="I7" s="146"/>
      <c r="J7" s="54"/>
      <c r="K7" s="55"/>
      <c r="L7" s="55"/>
      <c r="M7" s="55"/>
      <c r="N7" s="55"/>
      <c r="O7" s="55"/>
    </row>
    <row r="8" spans="1:15" ht="12.75" customHeight="1" x14ac:dyDescent="0.3">
      <c r="A8" s="53" t="s">
        <v>124</v>
      </c>
      <c r="B8" s="53"/>
      <c r="C8" s="53"/>
      <c r="D8" s="53"/>
      <c r="E8" s="146"/>
      <c r="F8" s="146"/>
      <c r="G8" s="146"/>
      <c r="H8" s="146"/>
      <c r="I8" s="146"/>
      <c r="J8" s="54"/>
      <c r="K8" s="55"/>
      <c r="L8" s="55"/>
      <c r="M8" s="55"/>
      <c r="N8" s="55"/>
      <c r="O8" s="55"/>
    </row>
    <row r="9" spans="1:15" ht="12.75" customHeight="1" x14ac:dyDescent="0.3">
      <c r="A9" s="53" t="s">
        <v>123</v>
      </c>
      <c r="B9" s="53"/>
      <c r="C9" s="53"/>
      <c r="D9" s="53"/>
      <c r="E9" s="146"/>
      <c r="F9" s="146"/>
      <c r="G9" s="146"/>
      <c r="H9" s="146"/>
      <c r="I9" s="146"/>
      <c r="J9" s="54"/>
      <c r="K9" s="55"/>
      <c r="L9" s="55"/>
      <c r="M9" s="55"/>
      <c r="N9" s="55"/>
      <c r="O9" s="55"/>
    </row>
    <row r="10" spans="1:15" s="107" customFormat="1" ht="12.75" customHeight="1" x14ac:dyDescent="0.25">
      <c r="A10" s="103">
        <v>6</v>
      </c>
      <c r="B10" s="104"/>
      <c r="C10" s="104"/>
      <c r="D10" s="104"/>
      <c r="E10" s="262" t="s">
        <v>56</v>
      </c>
      <c r="F10" s="262"/>
      <c r="G10" s="262"/>
      <c r="H10" s="262"/>
      <c r="I10" s="262"/>
      <c r="J10" s="105"/>
      <c r="K10" s="106">
        <f>SUM(K37+K13+K17+K23+K29)</f>
        <v>481364.87</v>
      </c>
      <c r="L10" s="106">
        <f>SUM(L37+L13+L17+L23+L29)</f>
        <v>1134071</v>
      </c>
      <c r="M10" s="106">
        <f>SUM(M37+M13+M17+M23+M29)</f>
        <v>576236.57999999996</v>
      </c>
      <c r="N10" s="106">
        <f>M10/K10*100</f>
        <v>119.70889774320257</v>
      </c>
      <c r="O10" s="106">
        <f>M10/L10*100</f>
        <v>50.811331918371948</v>
      </c>
    </row>
    <row r="11" spans="1:15" s="35" customFormat="1" ht="18" customHeight="1" x14ac:dyDescent="0.3">
      <c r="A11" s="137"/>
      <c r="B11" s="58"/>
      <c r="C11" s="58"/>
      <c r="D11" s="58"/>
      <c r="E11" s="263"/>
      <c r="F11" s="263"/>
      <c r="G11" s="263"/>
      <c r="H11" s="263"/>
      <c r="I11" s="263"/>
      <c r="J11" s="59"/>
      <c r="K11" s="60"/>
      <c r="L11" s="60"/>
      <c r="M11" s="60"/>
      <c r="N11" s="60"/>
      <c r="O11" s="60"/>
    </row>
    <row r="12" spans="1:15" s="112" customFormat="1" ht="12.75" customHeight="1" x14ac:dyDescent="0.2">
      <c r="A12" s="62"/>
      <c r="B12" s="62"/>
      <c r="C12" s="141"/>
      <c r="D12" s="62"/>
      <c r="E12" s="144"/>
      <c r="F12" s="144"/>
      <c r="G12" s="144"/>
      <c r="H12" s="144"/>
      <c r="I12" s="144"/>
      <c r="J12" s="63"/>
      <c r="K12" s="68"/>
      <c r="L12" s="73"/>
      <c r="M12" s="68"/>
      <c r="N12" s="69"/>
      <c r="O12" s="66"/>
    </row>
    <row r="13" spans="1:15" s="61" customFormat="1" ht="12.75" customHeight="1" x14ac:dyDescent="0.2">
      <c r="A13" s="109">
        <v>64</v>
      </c>
      <c r="B13" s="109"/>
      <c r="C13" s="143"/>
      <c r="D13" s="109"/>
      <c r="E13" s="145" t="s">
        <v>60</v>
      </c>
      <c r="F13" s="145"/>
      <c r="G13" s="145"/>
      <c r="H13" s="145"/>
      <c r="I13" s="145"/>
      <c r="J13" s="110"/>
      <c r="K13" s="115">
        <f>K15</f>
        <v>0</v>
      </c>
      <c r="L13" s="115">
        <f>L15</f>
        <v>0</v>
      </c>
      <c r="M13" s="115">
        <f>M15</f>
        <v>0</v>
      </c>
      <c r="N13" s="116" t="e">
        <f>M13/K13*100</f>
        <v>#DIV/0!</v>
      </c>
      <c r="O13" s="116" t="e">
        <f>M13/L13*100</f>
        <v>#DIV/0!</v>
      </c>
    </row>
    <row r="14" spans="1:15" s="61" customFormat="1" ht="12.75" customHeight="1" x14ac:dyDescent="0.2">
      <c r="A14" s="62"/>
      <c r="B14" s="62"/>
      <c r="C14" s="141"/>
      <c r="D14" s="62"/>
      <c r="E14" s="144"/>
      <c r="F14" s="144"/>
      <c r="G14" s="144"/>
      <c r="H14" s="144"/>
      <c r="I14" s="144"/>
      <c r="J14" s="63"/>
      <c r="K14" s="68"/>
      <c r="L14" s="73"/>
      <c r="M14" s="68"/>
      <c r="N14" s="69"/>
      <c r="O14" s="66"/>
    </row>
    <row r="15" spans="1:15" s="61" customFormat="1" ht="12.75" customHeight="1" x14ac:dyDescent="0.2">
      <c r="A15" s="62"/>
      <c r="B15" s="62">
        <v>641</v>
      </c>
      <c r="C15" s="141"/>
      <c r="D15" s="62"/>
      <c r="E15" s="144" t="s">
        <v>61</v>
      </c>
      <c r="F15" s="144"/>
      <c r="G15" s="144"/>
      <c r="H15" s="144"/>
      <c r="I15" s="144"/>
      <c r="J15" s="63"/>
      <c r="K15" s="66">
        <v>0</v>
      </c>
      <c r="L15" s="66">
        <f>L16</f>
        <v>0</v>
      </c>
      <c r="M15" s="66">
        <v>0</v>
      </c>
      <c r="N15" s="69" t="e">
        <f>M15/K15*100</f>
        <v>#DIV/0!</v>
      </c>
      <c r="O15" s="69" t="e">
        <f>M15/L15*100</f>
        <v>#DIV/0!</v>
      </c>
    </row>
    <row r="16" spans="1:15" s="61" customFormat="1" ht="12.75" customHeight="1" x14ac:dyDescent="0.2">
      <c r="A16" s="62"/>
      <c r="B16" s="62"/>
      <c r="C16" s="141">
        <v>6413</v>
      </c>
      <c r="D16" s="62"/>
      <c r="E16" s="141" t="s">
        <v>62</v>
      </c>
      <c r="F16" s="144"/>
      <c r="G16" s="144"/>
      <c r="H16" s="144"/>
      <c r="I16" s="144"/>
      <c r="J16" s="63"/>
      <c r="K16" s="68">
        <v>0</v>
      </c>
      <c r="L16" s="72">
        <v>0</v>
      </c>
      <c r="M16" s="68">
        <v>0</v>
      </c>
      <c r="N16" s="69" t="e">
        <f>M16/K16*100</f>
        <v>#DIV/0!</v>
      </c>
      <c r="O16" s="69" t="e">
        <f>M16/L16*100</f>
        <v>#DIV/0!</v>
      </c>
    </row>
    <row r="17" spans="1:15" s="112" customFormat="1" ht="12.75" customHeight="1" x14ac:dyDescent="0.2">
      <c r="A17" s="259">
        <v>65</v>
      </c>
      <c r="B17" s="260"/>
      <c r="C17" s="260"/>
      <c r="D17" s="260"/>
      <c r="E17" s="261" t="s">
        <v>63</v>
      </c>
      <c r="F17" s="261"/>
      <c r="G17" s="261"/>
      <c r="H17" s="261"/>
      <c r="I17" s="261"/>
      <c r="J17" s="110"/>
      <c r="K17" s="240">
        <f>K20</f>
        <v>87764.44</v>
      </c>
      <c r="L17" s="240">
        <f>L20</f>
        <v>185000</v>
      </c>
      <c r="M17" s="240">
        <f>M20</f>
        <v>100658.33</v>
      </c>
      <c r="N17" s="240">
        <f>M17/K17*100</f>
        <v>114.69147413234791</v>
      </c>
      <c r="O17" s="240">
        <f>M17/L17*100</f>
        <v>54.409908108108105</v>
      </c>
    </row>
    <row r="18" spans="1:15" s="61" customFormat="1" ht="12.75" customHeight="1" x14ac:dyDescent="0.2">
      <c r="A18" s="259"/>
      <c r="B18" s="260"/>
      <c r="C18" s="260"/>
      <c r="D18" s="260"/>
      <c r="E18" s="261"/>
      <c r="F18" s="261"/>
      <c r="G18" s="261"/>
      <c r="H18" s="261"/>
      <c r="I18" s="261"/>
      <c r="J18" s="110"/>
      <c r="K18" s="240"/>
      <c r="L18" s="240"/>
      <c r="M18" s="240"/>
      <c r="N18" s="240"/>
      <c r="O18" s="240"/>
    </row>
    <row r="19" spans="1:15" s="61" customFormat="1" ht="12.75" customHeight="1" x14ac:dyDescent="0.2">
      <c r="A19" s="62"/>
      <c r="B19" s="62"/>
      <c r="C19" s="141"/>
      <c r="D19" s="62"/>
      <c r="E19" s="253"/>
      <c r="F19" s="253"/>
      <c r="G19" s="253"/>
      <c r="H19" s="253"/>
      <c r="I19" s="253"/>
      <c r="J19" s="63"/>
      <c r="K19" s="64"/>
      <c r="L19" s="64"/>
      <c r="M19" s="64"/>
      <c r="N19" s="64"/>
      <c r="O19" s="64"/>
    </row>
    <row r="20" spans="1:15" s="61" customFormat="1" ht="12.75" customHeight="1" x14ac:dyDescent="0.2">
      <c r="A20" s="62"/>
      <c r="B20" s="65">
        <v>652</v>
      </c>
      <c r="C20" s="141"/>
      <c r="D20" s="62"/>
      <c r="E20" s="65" t="s">
        <v>64</v>
      </c>
      <c r="F20" s="62"/>
      <c r="G20" s="62"/>
      <c r="H20" s="62"/>
      <c r="I20" s="62"/>
      <c r="J20" s="63"/>
      <c r="K20" s="66">
        <f>K21</f>
        <v>87764.44</v>
      </c>
      <c r="L20" s="66">
        <f>L21</f>
        <v>185000</v>
      </c>
      <c r="M20" s="66">
        <f>SUM(M21:M21)</f>
        <v>100658.33</v>
      </c>
      <c r="N20" s="66">
        <f>M20/K20*100</f>
        <v>114.69147413234791</v>
      </c>
      <c r="O20" s="66">
        <f>M20/L20*100</f>
        <v>54.409908108108105</v>
      </c>
    </row>
    <row r="21" spans="1:15" s="61" customFormat="1" ht="12.75" customHeight="1" x14ac:dyDescent="0.2">
      <c r="A21" s="62"/>
      <c r="B21" s="62"/>
      <c r="C21" s="141">
        <v>6526</v>
      </c>
      <c r="D21" s="62"/>
      <c r="E21" s="253" t="s">
        <v>65</v>
      </c>
      <c r="F21" s="253"/>
      <c r="G21" s="253"/>
      <c r="H21" s="253"/>
      <c r="I21" s="253"/>
      <c r="J21" s="63"/>
      <c r="K21" s="64">
        <v>87764.44</v>
      </c>
      <c r="L21" s="64">
        <v>185000</v>
      </c>
      <c r="M21" s="64">
        <v>100658.33</v>
      </c>
      <c r="N21" s="68">
        <f>M21/K21*100</f>
        <v>114.69147413234791</v>
      </c>
      <c r="O21" s="68">
        <f>M21/L21*100</f>
        <v>54.409908108108105</v>
      </c>
    </row>
    <row r="22" spans="1:15" s="61" customFormat="1" ht="12.75" customHeight="1" x14ac:dyDescent="0.2">
      <c r="A22" s="62"/>
      <c r="B22" s="62"/>
      <c r="C22" s="141"/>
      <c r="D22" s="62"/>
      <c r="E22" s="253"/>
      <c r="F22" s="253"/>
      <c r="G22" s="253"/>
      <c r="H22" s="253"/>
      <c r="I22" s="253"/>
      <c r="J22" s="63"/>
      <c r="K22" s="64"/>
      <c r="L22" s="64"/>
      <c r="M22" s="64"/>
      <c r="N22" s="64"/>
      <c r="O22" s="64"/>
    </row>
    <row r="23" spans="1:15" s="61" customFormat="1" ht="12.75" customHeight="1" x14ac:dyDescent="0.2">
      <c r="A23" s="109">
        <v>67</v>
      </c>
      <c r="B23" s="109"/>
      <c r="C23" s="109"/>
      <c r="D23" s="109"/>
      <c r="E23" s="256" t="s">
        <v>66</v>
      </c>
      <c r="F23" s="256"/>
      <c r="G23" s="256"/>
      <c r="H23" s="256"/>
      <c r="I23" s="256"/>
      <c r="J23" s="110"/>
      <c r="K23" s="122">
        <f>K25+K27</f>
        <v>392432.47</v>
      </c>
      <c r="L23" s="122">
        <f>L25</f>
        <v>946231</v>
      </c>
      <c r="M23" s="122">
        <f>M25+M27</f>
        <v>475541.49</v>
      </c>
      <c r="N23" s="122">
        <f>M23/K23*100</f>
        <v>121.17791629219671</v>
      </c>
      <c r="O23" s="240">
        <f>M23/L23*100</f>
        <v>50.256384540350084</v>
      </c>
    </row>
    <row r="24" spans="1:15" s="61" customFormat="1" ht="12.75" customHeight="1" x14ac:dyDescent="0.2">
      <c r="A24" s="62"/>
      <c r="B24" s="62"/>
      <c r="C24" s="62"/>
      <c r="D24" s="62"/>
      <c r="E24" s="253"/>
      <c r="F24" s="253"/>
      <c r="G24" s="253"/>
      <c r="H24" s="253"/>
      <c r="I24" s="253"/>
      <c r="J24" s="63"/>
      <c r="K24" s="64"/>
      <c r="L24" s="64"/>
      <c r="M24" s="64"/>
      <c r="N24" s="64"/>
      <c r="O24" s="240"/>
    </row>
    <row r="25" spans="1:15" s="61" customFormat="1" ht="12.75" customHeight="1" x14ac:dyDescent="0.2">
      <c r="A25" s="62"/>
      <c r="B25" s="74">
        <v>671</v>
      </c>
      <c r="C25" s="65"/>
      <c r="D25" s="65"/>
      <c r="E25" s="254" t="s">
        <v>67</v>
      </c>
      <c r="F25" s="254"/>
      <c r="G25" s="254"/>
      <c r="H25" s="254"/>
      <c r="I25" s="254"/>
      <c r="J25" s="63"/>
      <c r="K25" s="75">
        <f>K26</f>
        <v>392432.47</v>
      </c>
      <c r="L25" s="75">
        <f>L26+L27</f>
        <v>946231</v>
      </c>
      <c r="M25" s="75">
        <f>M26</f>
        <v>475541.49</v>
      </c>
      <c r="N25" s="76">
        <f>M25/K25*100</f>
        <v>121.17791629219671</v>
      </c>
      <c r="O25" s="75">
        <f>M25/L25*100</f>
        <v>50.256384540350084</v>
      </c>
    </row>
    <row r="26" spans="1:15" s="61" customFormat="1" ht="12.75" customHeight="1" x14ac:dyDescent="0.2">
      <c r="A26" s="62"/>
      <c r="B26" s="62"/>
      <c r="C26" s="141">
        <v>6711</v>
      </c>
      <c r="D26" s="62"/>
      <c r="E26" s="253" t="s">
        <v>68</v>
      </c>
      <c r="F26" s="253"/>
      <c r="G26" s="253"/>
      <c r="H26" s="253"/>
      <c r="I26" s="253"/>
      <c r="J26" s="63"/>
      <c r="K26" s="68">
        <v>392432.47</v>
      </c>
      <c r="L26" s="68">
        <v>946231</v>
      </c>
      <c r="M26" s="68">
        <v>475541.49</v>
      </c>
      <c r="N26" s="68">
        <f>M26/K26*100</f>
        <v>121.17791629219671</v>
      </c>
      <c r="O26" s="77">
        <f>M26/L26*100</f>
        <v>50.256384540350084</v>
      </c>
    </row>
    <row r="27" spans="1:15" s="112" customFormat="1" ht="12.75" customHeight="1" x14ac:dyDescent="0.2">
      <c r="A27" s="48"/>
      <c r="B27" s="48"/>
      <c r="C27" s="141">
        <v>6712</v>
      </c>
      <c r="D27" s="48"/>
      <c r="E27" s="253" t="s">
        <v>69</v>
      </c>
      <c r="F27" s="253"/>
      <c r="G27" s="253"/>
      <c r="H27" s="253"/>
      <c r="I27" s="253"/>
      <c r="J27" s="49"/>
      <c r="K27" s="72">
        <v>0</v>
      </c>
      <c r="L27" s="64">
        <v>0</v>
      </c>
      <c r="M27" s="72">
        <v>0</v>
      </c>
      <c r="N27" s="68">
        <v>0</v>
      </c>
      <c r="O27" s="77">
        <v>0</v>
      </c>
    </row>
    <row r="28" spans="1:15" s="61" customFormat="1" ht="12.75" customHeight="1" x14ac:dyDescent="0.25">
      <c r="A28" s="132"/>
      <c r="B28" s="132"/>
      <c r="C28" s="132"/>
      <c r="D28" s="132"/>
      <c r="E28" s="255"/>
      <c r="F28" s="255"/>
      <c r="G28" s="255"/>
      <c r="H28" s="255"/>
      <c r="I28" s="255"/>
      <c r="J28" s="132"/>
      <c r="K28" s="78"/>
      <c r="L28" s="78"/>
      <c r="M28" s="78"/>
      <c r="N28" s="78"/>
      <c r="O28" s="78"/>
    </row>
    <row r="29" spans="1:15" s="61" customFormat="1" ht="26.25" customHeight="1" x14ac:dyDescent="0.25">
      <c r="A29" s="125">
        <v>68</v>
      </c>
      <c r="B29" s="125"/>
      <c r="C29" s="125"/>
      <c r="D29" s="125"/>
      <c r="E29" s="129" t="s">
        <v>120</v>
      </c>
      <c r="F29" s="126"/>
      <c r="G29" s="126"/>
      <c r="H29" s="126"/>
      <c r="I29" s="126"/>
      <c r="J29" s="125"/>
      <c r="K29" s="127">
        <f>K32</f>
        <v>0</v>
      </c>
      <c r="L29" s="127">
        <f>L32</f>
        <v>0</v>
      </c>
      <c r="M29" s="127">
        <f>M32</f>
        <v>36.76</v>
      </c>
      <c r="N29" s="122">
        <v>0</v>
      </c>
      <c r="O29" s="122">
        <v>0</v>
      </c>
    </row>
    <row r="30" spans="1:15" s="61" customFormat="1" ht="12.75" customHeight="1" x14ac:dyDescent="0.25">
      <c r="A30" s="132"/>
      <c r="B30" s="132"/>
      <c r="C30" s="132"/>
      <c r="D30" s="132"/>
      <c r="E30" s="142"/>
      <c r="F30" s="142"/>
      <c r="G30" s="142"/>
      <c r="H30" s="142"/>
      <c r="I30" s="142"/>
      <c r="J30" s="132"/>
      <c r="K30" s="78"/>
      <c r="L30" s="78"/>
      <c r="M30" s="78"/>
      <c r="N30" s="78"/>
      <c r="O30" s="78"/>
    </row>
    <row r="31" spans="1:15" ht="12.75" customHeight="1" x14ac:dyDescent="0.3">
      <c r="A31" s="132"/>
      <c r="B31" s="132">
        <v>683</v>
      </c>
      <c r="C31" s="132"/>
      <c r="D31" s="132"/>
      <c r="E31" s="134" t="s">
        <v>120</v>
      </c>
      <c r="F31" s="142"/>
      <c r="G31" s="142"/>
      <c r="H31" s="142"/>
      <c r="I31" s="142"/>
      <c r="J31" s="132"/>
      <c r="K31" s="130">
        <f>K32</f>
        <v>0</v>
      </c>
      <c r="L31" s="130">
        <f>L32</f>
        <v>0</v>
      </c>
      <c r="M31" s="130">
        <v>0</v>
      </c>
      <c r="N31" s="131">
        <v>0</v>
      </c>
      <c r="O31" s="131">
        <v>0</v>
      </c>
    </row>
    <row r="32" spans="1:15" ht="12.75" customHeight="1" x14ac:dyDescent="0.3">
      <c r="A32" s="132"/>
      <c r="B32" s="132"/>
      <c r="C32" s="132">
        <v>6831</v>
      </c>
      <c r="D32" s="132"/>
      <c r="E32" s="242" t="s">
        <v>120</v>
      </c>
      <c r="F32" s="242"/>
      <c r="G32" s="242"/>
      <c r="H32" s="242"/>
      <c r="I32" s="242"/>
      <c r="J32" s="132"/>
      <c r="K32" s="79">
        <v>0</v>
      </c>
      <c r="L32" s="79">
        <v>0</v>
      </c>
      <c r="M32" s="79">
        <v>36.76</v>
      </c>
      <c r="N32" s="168">
        <v>0</v>
      </c>
      <c r="O32" s="168">
        <v>0</v>
      </c>
    </row>
    <row r="33" spans="1:15" s="128" customFormat="1" ht="12.75" customHeight="1" x14ac:dyDescent="0.3">
      <c r="A33" s="132"/>
      <c r="B33" s="132"/>
      <c r="C33" s="132"/>
      <c r="D33" s="132"/>
      <c r="E33" s="134"/>
      <c r="F33" s="134"/>
      <c r="G33" s="134"/>
      <c r="H33" s="134"/>
      <c r="I33" s="134"/>
      <c r="J33" s="132"/>
      <c r="K33" s="79"/>
      <c r="L33" s="79"/>
      <c r="M33" s="79"/>
      <c r="N33" s="76"/>
      <c r="O33" s="76"/>
    </row>
    <row r="34" spans="1:15" ht="12.75" customHeight="1" x14ac:dyDescent="0.3">
      <c r="A34" s="132"/>
      <c r="B34" s="132"/>
      <c r="C34" s="132"/>
      <c r="D34" s="132"/>
      <c r="E34" s="134"/>
      <c r="F34" s="134"/>
      <c r="G34" s="134"/>
      <c r="H34" s="134"/>
      <c r="I34" s="134"/>
      <c r="J34" s="132"/>
      <c r="K34" s="79"/>
      <c r="L34" s="79"/>
      <c r="M34" s="79"/>
      <c r="N34" s="76"/>
      <c r="O34" s="76"/>
    </row>
    <row r="35" spans="1:15" ht="12.75" customHeight="1" x14ac:dyDescent="0.3">
      <c r="A35" s="147" t="s">
        <v>125</v>
      </c>
      <c r="B35" s="147"/>
      <c r="C35" s="132"/>
      <c r="D35" s="132"/>
      <c r="E35" s="134"/>
      <c r="F35" s="134"/>
      <c r="G35" s="134"/>
      <c r="H35" s="134"/>
      <c r="I35" s="134"/>
      <c r="J35" s="132"/>
      <c r="K35" s="79"/>
      <c r="L35" s="79"/>
      <c r="M35" s="79"/>
      <c r="N35" s="76"/>
      <c r="O35" s="76"/>
    </row>
    <row r="36" spans="1:15" s="132" customFormat="1" ht="12.75" customHeight="1" x14ac:dyDescent="0.25">
      <c r="A36" s="147" t="s">
        <v>126</v>
      </c>
      <c r="B36" s="147"/>
      <c r="C36" s="147"/>
      <c r="D36" s="147"/>
      <c r="E36" s="142"/>
      <c r="F36" s="142"/>
      <c r="G36" s="142"/>
      <c r="H36" s="142"/>
      <c r="I36" s="142"/>
      <c r="J36" s="147"/>
      <c r="K36" s="78"/>
      <c r="L36" s="78"/>
      <c r="M36" s="78"/>
      <c r="N36" s="78"/>
      <c r="O36" s="78"/>
    </row>
    <row r="37" spans="1:15" s="132" customFormat="1" ht="12.75" customHeight="1" x14ac:dyDescent="0.2">
      <c r="A37" s="108">
        <v>63</v>
      </c>
      <c r="B37" s="109"/>
      <c r="C37" s="109"/>
      <c r="D37" s="109"/>
      <c r="E37" s="264" t="s">
        <v>57</v>
      </c>
      <c r="F37" s="264"/>
      <c r="G37" s="264"/>
      <c r="H37" s="264"/>
      <c r="I37" s="264"/>
      <c r="J37" s="110"/>
      <c r="K37" s="111">
        <f>K39</f>
        <v>1167.96</v>
      </c>
      <c r="L37" s="111">
        <f>L39</f>
        <v>2840</v>
      </c>
      <c r="M37" s="111">
        <f>M39</f>
        <v>0</v>
      </c>
      <c r="N37" s="111">
        <f>M37/K37*100</f>
        <v>0</v>
      </c>
      <c r="O37" s="111">
        <f>M37/L37*100</f>
        <v>0</v>
      </c>
    </row>
    <row r="38" spans="1:15" s="132" customFormat="1" ht="12.75" customHeight="1" x14ac:dyDescent="0.2">
      <c r="A38" s="62"/>
      <c r="B38" s="62"/>
      <c r="C38" s="62"/>
      <c r="D38" s="62"/>
      <c r="E38" s="253"/>
      <c r="F38" s="253"/>
      <c r="G38" s="253"/>
      <c r="H38" s="253"/>
      <c r="I38" s="253"/>
      <c r="J38" s="63"/>
      <c r="K38" s="64"/>
      <c r="L38" s="64"/>
      <c r="M38" s="64"/>
      <c r="N38" s="64"/>
      <c r="O38" s="64"/>
    </row>
    <row r="39" spans="1:15" s="132" customFormat="1" ht="12.75" customHeight="1" x14ac:dyDescent="0.2">
      <c r="A39" s="62"/>
      <c r="B39" s="65">
        <v>633</v>
      </c>
      <c r="C39" s="65"/>
      <c r="D39" s="65"/>
      <c r="E39" s="258" t="s">
        <v>58</v>
      </c>
      <c r="F39" s="258"/>
      <c r="G39" s="258"/>
      <c r="H39" s="258"/>
      <c r="I39" s="258"/>
      <c r="J39" s="63"/>
      <c r="K39" s="66">
        <f>K40</f>
        <v>1167.96</v>
      </c>
      <c r="L39" s="66">
        <f>L40</f>
        <v>2840</v>
      </c>
      <c r="M39" s="66">
        <f>M40</f>
        <v>0</v>
      </c>
      <c r="N39" s="66">
        <f>M39/K39*100</f>
        <v>0</v>
      </c>
      <c r="O39" s="66">
        <f>M39/L39*100</f>
        <v>0</v>
      </c>
    </row>
    <row r="40" spans="1:15" s="147" customFormat="1" ht="12.75" customHeight="1" x14ac:dyDescent="0.25">
      <c r="A40" s="62"/>
      <c r="B40" s="62"/>
      <c r="C40" s="141">
        <v>6331</v>
      </c>
      <c r="D40" s="62"/>
      <c r="E40" s="258" t="s">
        <v>59</v>
      </c>
      <c r="F40" s="258"/>
      <c r="G40" s="258"/>
      <c r="H40" s="258"/>
      <c r="I40" s="258"/>
      <c r="J40" s="63"/>
      <c r="K40" s="68">
        <v>1167.96</v>
      </c>
      <c r="L40" s="68">
        <v>2840</v>
      </c>
      <c r="M40" s="68">
        <v>0</v>
      </c>
      <c r="N40" s="69">
        <f>M40/K40*100</f>
        <v>0</v>
      </c>
      <c r="O40" s="66">
        <f>M40/L40*100</f>
        <v>0</v>
      </c>
    </row>
    <row r="41" spans="1:15" s="132" customFormat="1" ht="12.75" customHeight="1" x14ac:dyDescent="0.2">
      <c r="E41" s="134"/>
      <c r="F41" s="134"/>
      <c r="G41" s="134"/>
      <c r="H41" s="134"/>
      <c r="I41" s="134"/>
      <c r="K41" s="79"/>
      <c r="L41" s="79"/>
      <c r="M41" s="79"/>
      <c r="N41" s="79"/>
      <c r="O41" s="79"/>
    </row>
    <row r="42" spans="1:15" s="148" customFormat="1" ht="12.75" customHeight="1" x14ac:dyDescent="0.3">
      <c r="A42" s="53" t="s">
        <v>127</v>
      </c>
      <c r="B42" s="53"/>
      <c r="C42" s="53"/>
      <c r="D42" s="53"/>
      <c r="E42" s="146"/>
      <c r="F42" s="146"/>
      <c r="G42" s="146"/>
      <c r="H42" s="146"/>
      <c r="I42" s="146"/>
      <c r="J42" s="54"/>
      <c r="K42" s="55"/>
      <c r="L42" s="55"/>
      <c r="M42" s="55"/>
      <c r="N42" s="55"/>
      <c r="O42" s="55"/>
    </row>
    <row r="43" spans="1:15" ht="12.75" customHeight="1" x14ac:dyDescent="0.3">
      <c r="A43" s="53" t="s">
        <v>124</v>
      </c>
      <c r="B43" s="53"/>
      <c r="C43" s="53"/>
      <c r="D43" s="53"/>
      <c r="E43" s="146"/>
      <c r="F43" s="146"/>
      <c r="G43" s="146"/>
      <c r="H43" s="146"/>
      <c r="I43" s="146"/>
      <c r="J43" s="54"/>
      <c r="K43" s="55"/>
      <c r="L43" s="55"/>
      <c r="M43" s="55"/>
      <c r="N43" s="55"/>
      <c r="O43" s="55"/>
    </row>
    <row r="44" spans="1:15" ht="12.75" customHeight="1" x14ac:dyDescent="0.3">
      <c r="A44" s="53" t="s">
        <v>123</v>
      </c>
      <c r="B44" s="53"/>
      <c r="C44" s="53"/>
      <c r="D44" s="53"/>
      <c r="E44" s="146"/>
      <c r="F44" s="146"/>
      <c r="G44" s="146"/>
      <c r="H44" s="146"/>
      <c r="I44" s="146"/>
      <c r="J44" s="54"/>
      <c r="K44" s="55"/>
      <c r="L44" s="55"/>
      <c r="M44" s="55"/>
      <c r="N44" s="55"/>
      <c r="O44" s="55"/>
    </row>
    <row r="45" spans="1:15" ht="12.75" customHeight="1" x14ac:dyDescent="0.3">
      <c r="A45" s="80"/>
      <c r="B45" s="132"/>
      <c r="C45" s="132"/>
      <c r="D45" s="132"/>
      <c r="E45" s="242"/>
      <c r="F45" s="242"/>
      <c r="G45" s="242"/>
      <c r="H45" s="242"/>
      <c r="I45" s="242"/>
      <c r="J45" s="132"/>
      <c r="K45" s="79"/>
      <c r="L45" s="79"/>
      <c r="M45" s="79"/>
      <c r="N45" s="79"/>
      <c r="O45" s="79"/>
    </row>
    <row r="46" spans="1:15" s="112" customFormat="1" ht="12" customHeight="1" x14ac:dyDescent="0.2">
      <c r="A46" s="140">
        <v>31</v>
      </c>
      <c r="B46" s="112" t="s">
        <v>71</v>
      </c>
      <c r="E46" s="243" t="s">
        <v>72</v>
      </c>
      <c r="F46" s="243"/>
      <c r="G46" s="243"/>
      <c r="H46" s="243"/>
      <c r="I46" s="243"/>
      <c r="J46" s="243"/>
      <c r="K46" s="120">
        <f>SUM(K48+K51+K54)</f>
        <v>381103.16000000003</v>
      </c>
      <c r="L46" s="120">
        <f>SUM(L48+L51+L54)</f>
        <v>882218</v>
      </c>
      <c r="M46" s="120">
        <f>SUM(M48+M51+M54)</f>
        <v>458930.61</v>
      </c>
      <c r="N46" s="111">
        <f>M46/K46*100</f>
        <v>120.42162284878455</v>
      </c>
      <c r="O46" s="120">
        <f>M46/L46*100</f>
        <v>52.020091405979016</v>
      </c>
    </row>
    <row r="47" spans="1:15" s="61" customFormat="1" ht="12.75" customHeight="1" x14ac:dyDescent="0.2">
      <c r="E47" s="244"/>
      <c r="F47" s="244"/>
      <c r="G47" s="244"/>
      <c r="H47" s="244"/>
      <c r="I47" s="244"/>
      <c r="K47" s="77"/>
      <c r="L47" s="77"/>
      <c r="M47" s="77"/>
      <c r="N47" s="77"/>
      <c r="O47" s="77"/>
    </row>
    <row r="48" spans="1:15" s="61" customFormat="1" ht="12.75" customHeight="1" x14ac:dyDescent="0.2">
      <c r="B48" s="81">
        <v>311</v>
      </c>
      <c r="E48" s="245" t="s">
        <v>13</v>
      </c>
      <c r="F48" s="245"/>
      <c r="G48" s="245"/>
      <c r="H48" s="245"/>
      <c r="I48" s="245"/>
      <c r="K48" s="82">
        <f>K49</f>
        <v>320466.52</v>
      </c>
      <c r="L48" s="82">
        <f>L49</f>
        <v>715700</v>
      </c>
      <c r="M48" s="82">
        <f>M49</f>
        <v>359765.17</v>
      </c>
      <c r="N48" s="66">
        <f>M48/K48*100</f>
        <v>112.26295027636584</v>
      </c>
      <c r="O48" s="82">
        <f>M48/L48*100</f>
        <v>50.26759396395137</v>
      </c>
    </row>
    <row r="49" spans="1:15" s="61" customFormat="1" ht="12.75" customHeight="1" x14ac:dyDescent="0.2">
      <c r="C49" s="136">
        <v>3111</v>
      </c>
      <c r="D49" s="84"/>
      <c r="E49" s="244" t="s">
        <v>73</v>
      </c>
      <c r="F49" s="244"/>
      <c r="G49" s="244"/>
      <c r="H49" s="244"/>
      <c r="I49" s="244"/>
      <c r="J49" s="244"/>
      <c r="K49" s="77">
        <v>320466.52</v>
      </c>
      <c r="L49" s="77">
        <v>715700</v>
      </c>
      <c r="M49" s="77">
        <v>359765.17</v>
      </c>
      <c r="N49" s="64">
        <f>M49/K49*100</f>
        <v>112.26295027636584</v>
      </c>
      <c r="O49" s="77">
        <f>M49/L49*100</f>
        <v>50.26759396395137</v>
      </c>
    </row>
    <row r="50" spans="1:15" s="61" customFormat="1" ht="12.75" customHeight="1" x14ac:dyDescent="0.2">
      <c r="C50" s="136"/>
      <c r="E50" s="244"/>
      <c r="F50" s="244"/>
      <c r="G50" s="244"/>
      <c r="H50" s="244"/>
      <c r="I50" s="244"/>
      <c r="K50" s="77"/>
      <c r="L50" s="77">
        <v>0</v>
      </c>
      <c r="M50" s="77"/>
      <c r="N50" s="66"/>
      <c r="O50" s="77"/>
    </row>
    <row r="51" spans="1:15" s="61" customFormat="1" ht="12.75" customHeight="1" x14ac:dyDescent="0.2">
      <c r="B51" s="81">
        <v>312</v>
      </c>
      <c r="C51" s="136"/>
      <c r="E51" s="245" t="s">
        <v>74</v>
      </c>
      <c r="F51" s="245"/>
      <c r="G51" s="245"/>
      <c r="H51" s="245"/>
      <c r="I51" s="245"/>
      <c r="J51" s="245"/>
      <c r="K51" s="82">
        <f>K52</f>
        <v>7813.81</v>
      </c>
      <c r="L51" s="82">
        <f>L52</f>
        <v>48428</v>
      </c>
      <c r="M51" s="82">
        <f>M52</f>
        <v>39804.1</v>
      </c>
      <c r="N51" s="66">
        <f>M51/K51*100</f>
        <v>509.40706262373919</v>
      </c>
      <c r="O51" s="82">
        <f>M51/L51*100</f>
        <v>82.192326753118024</v>
      </c>
    </row>
    <row r="52" spans="1:15" s="61" customFormat="1" ht="12.75" customHeight="1" x14ac:dyDescent="0.2">
      <c r="C52" s="136">
        <v>3121</v>
      </c>
      <c r="D52" s="84"/>
      <c r="E52" s="244" t="s">
        <v>74</v>
      </c>
      <c r="F52" s="244"/>
      <c r="G52" s="244"/>
      <c r="H52" s="244"/>
      <c r="I52" s="244"/>
      <c r="J52" s="244"/>
      <c r="K52" s="77">
        <v>7813.81</v>
      </c>
      <c r="L52" s="77">
        <v>48428</v>
      </c>
      <c r="M52" s="77">
        <v>39804.1</v>
      </c>
      <c r="N52" s="64">
        <f>M52/K52*100</f>
        <v>509.40706262373919</v>
      </c>
      <c r="O52" s="77">
        <f>M52/L52*100</f>
        <v>82.192326753118024</v>
      </c>
    </row>
    <row r="53" spans="1:15" s="61" customFormat="1" ht="12.75" customHeight="1" x14ac:dyDescent="0.2">
      <c r="C53" s="136"/>
      <c r="E53" s="244"/>
      <c r="F53" s="244"/>
      <c r="G53" s="244"/>
      <c r="H53" s="244"/>
      <c r="I53" s="244"/>
      <c r="K53" s="77"/>
      <c r="L53" s="77"/>
      <c r="M53" s="77"/>
      <c r="N53" s="66"/>
      <c r="O53" s="77"/>
    </row>
    <row r="54" spans="1:15" s="61" customFormat="1" ht="12.75" customHeight="1" x14ac:dyDescent="0.2">
      <c r="B54" s="81">
        <v>313</v>
      </c>
      <c r="C54" s="136"/>
      <c r="E54" s="245" t="s">
        <v>75</v>
      </c>
      <c r="F54" s="245"/>
      <c r="G54" s="245"/>
      <c r="H54" s="245"/>
      <c r="I54" s="245"/>
      <c r="J54" s="245"/>
      <c r="K54" s="82">
        <f>SUM(K55:K55)</f>
        <v>52822.83</v>
      </c>
      <c r="L54" s="82">
        <f>SUM(L55:L55)</f>
        <v>118090</v>
      </c>
      <c r="M54" s="82">
        <f>SUM(M55:M55)</f>
        <v>59361.34</v>
      </c>
      <c r="N54" s="66">
        <f>M54/K54*100</f>
        <v>112.37818950631761</v>
      </c>
      <c r="O54" s="82">
        <f>M54/L54*100</f>
        <v>50.267880430180369</v>
      </c>
    </row>
    <row r="55" spans="1:15" s="61" customFormat="1" ht="12.75" customHeight="1" x14ac:dyDescent="0.2">
      <c r="C55" s="136">
        <v>3132</v>
      </c>
      <c r="D55" s="84"/>
      <c r="E55" s="244" t="s">
        <v>76</v>
      </c>
      <c r="F55" s="244"/>
      <c r="G55" s="244"/>
      <c r="H55" s="244"/>
      <c r="I55" s="244"/>
      <c r="J55" s="244"/>
      <c r="K55" s="77">
        <v>52822.83</v>
      </c>
      <c r="L55" s="77">
        <v>118090</v>
      </c>
      <c r="M55" s="77">
        <v>59361.34</v>
      </c>
      <c r="N55" s="64">
        <f>M55/K55*100</f>
        <v>112.37818950631761</v>
      </c>
      <c r="O55" s="77">
        <f>M55/L55*100</f>
        <v>50.267880430180369</v>
      </c>
    </row>
    <row r="56" spans="1:15" s="61" customFormat="1" ht="12.75" customHeight="1" x14ac:dyDescent="0.2">
      <c r="A56" s="81"/>
      <c r="C56" s="136"/>
      <c r="E56" s="244"/>
      <c r="F56" s="244"/>
      <c r="G56" s="244"/>
      <c r="H56" s="244"/>
      <c r="I56" s="244"/>
      <c r="K56" s="77"/>
      <c r="L56" s="77"/>
      <c r="M56" s="77"/>
      <c r="N56" s="77"/>
      <c r="O56" s="77"/>
    </row>
    <row r="57" spans="1:15" s="112" customFormat="1" ht="12.75" customHeight="1" x14ac:dyDescent="0.2">
      <c r="A57" s="140">
        <v>32</v>
      </c>
      <c r="B57" s="140"/>
      <c r="C57" s="135"/>
      <c r="D57" s="140"/>
      <c r="E57" s="251" t="s">
        <v>77</v>
      </c>
      <c r="F57" s="251"/>
      <c r="G57" s="251"/>
      <c r="H57" s="251"/>
      <c r="I57" s="251"/>
      <c r="J57" s="251"/>
      <c r="K57" s="120">
        <f>SUM(K59+K64+K72+K82)</f>
        <v>88403.159999999989</v>
      </c>
      <c r="L57" s="120">
        <f>SUM(L59+L64+L72+L82)</f>
        <v>244990</v>
      </c>
      <c r="M57" s="120">
        <f>SUM(M59+M64+M72+M82)</f>
        <v>104697.81000000001</v>
      </c>
      <c r="N57" s="111">
        <f>M57/K57*100</f>
        <v>118.43220310224207</v>
      </c>
      <c r="O57" s="120">
        <f>M57/L57*100</f>
        <v>42.735544307930937</v>
      </c>
    </row>
    <row r="58" spans="1:15" s="61" customFormat="1" ht="12.75" customHeight="1" x14ac:dyDescent="0.2">
      <c r="C58" s="136"/>
      <c r="E58" s="244"/>
      <c r="F58" s="244"/>
      <c r="G58" s="244"/>
      <c r="H58" s="244"/>
      <c r="I58" s="244"/>
      <c r="K58" s="77"/>
      <c r="L58" s="77"/>
      <c r="M58" s="77"/>
      <c r="N58" s="77"/>
      <c r="O58" s="77"/>
    </row>
    <row r="59" spans="1:15" s="61" customFormat="1" ht="12.75" customHeight="1" x14ac:dyDescent="0.2">
      <c r="B59" s="81">
        <v>321</v>
      </c>
      <c r="C59" s="136"/>
      <c r="E59" s="245" t="s">
        <v>78</v>
      </c>
      <c r="F59" s="245"/>
      <c r="G59" s="245"/>
      <c r="H59" s="245"/>
      <c r="I59" s="245"/>
      <c r="J59" s="245"/>
      <c r="K59" s="82">
        <f>SUM(K60:K62)</f>
        <v>14843.250000000002</v>
      </c>
      <c r="L59" s="82">
        <f>SUM(L60:L62)</f>
        <v>32360</v>
      </c>
      <c r="M59" s="82">
        <f>SUM(M60:M62)</f>
        <v>8801.9700000000012</v>
      </c>
      <c r="N59" s="66">
        <f>M59/K59*100</f>
        <v>59.299479561416803</v>
      </c>
      <c r="O59" s="82">
        <f>M59/L59*100</f>
        <v>27.200154511742898</v>
      </c>
    </row>
    <row r="60" spans="1:15" s="61" customFormat="1" ht="12.75" customHeight="1" x14ac:dyDescent="0.2">
      <c r="C60" s="136">
        <v>3211</v>
      </c>
      <c r="D60" s="84"/>
      <c r="E60" s="244" t="s">
        <v>79</v>
      </c>
      <c r="F60" s="244"/>
      <c r="G60" s="244"/>
      <c r="H60" s="244"/>
      <c r="I60" s="244"/>
      <c r="J60" s="244"/>
      <c r="K60" s="77">
        <v>252.04</v>
      </c>
      <c r="L60" s="77">
        <v>2470</v>
      </c>
      <c r="M60" s="77">
        <v>317.08</v>
      </c>
      <c r="N60" s="68">
        <f>M60/K60*100</f>
        <v>125.80542770988731</v>
      </c>
      <c r="O60" s="77">
        <f>M60/L60*100</f>
        <v>12.837246963562752</v>
      </c>
    </row>
    <row r="61" spans="1:15" s="61" customFormat="1" ht="12.75" customHeight="1" x14ac:dyDescent="0.2">
      <c r="C61" s="136">
        <v>3212</v>
      </c>
      <c r="D61" s="84"/>
      <c r="E61" s="244" t="s">
        <v>80</v>
      </c>
      <c r="F61" s="244"/>
      <c r="G61" s="244"/>
      <c r="H61" s="244"/>
      <c r="I61" s="244"/>
      <c r="K61" s="77">
        <v>11226.62</v>
      </c>
      <c r="L61" s="77">
        <v>23890</v>
      </c>
      <c r="M61" s="77">
        <v>7988.44</v>
      </c>
      <c r="N61" s="68">
        <f>M61/K61*100</f>
        <v>71.156234022350446</v>
      </c>
      <c r="O61" s="77">
        <f>M61/L61*100</f>
        <v>33.438426119715359</v>
      </c>
    </row>
    <row r="62" spans="1:15" s="61" customFormat="1" ht="12.75" customHeight="1" x14ac:dyDescent="0.2">
      <c r="C62" s="136">
        <v>3213</v>
      </c>
      <c r="D62" s="84"/>
      <c r="E62" s="244" t="s">
        <v>81</v>
      </c>
      <c r="F62" s="244"/>
      <c r="G62" s="244"/>
      <c r="H62" s="244"/>
      <c r="I62" s="244"/>
      <c r="J62" s="244"/>
      <c r="K62" s="77">
        <v>3364.59</v>
      </c>
      <c r="L62" s="77">
        <v>6000</v>
      </c>
      <c r="M62" s="77">
        <v>496.45</v>
      </c>
      <c r="N62" s="68">
        <f>M62/K62*100</f>
        <v>14.755141042444992</v>
      </c>
      <c r="O62" s="77">
        <f>M62/L62*100</f>
        <v>8.2741666666666678</v>
      </c>
    </row>
    <row r="63" spans="1:15" s="61" customFormat="1" ht="12.75" customHeight="1" x14ac:dyDescent="0.2">
      <c r="C63" s="136"/>
      <c r="E63" s="244"/>
      <c r="F63" s="244"/>
      <c r="G63" s="244"/>
      <c r="H63" s="244"/>
      <c r="I63" s="244"/>
      <c r="K63" s="77"/>
      <c r="L63" s="77"/>
      <c r="M63" s="77"/>
      <c r="N63" s="77"/>
      <c r="O63" s="77"/>
    </row>
    <row r="64" spans="1:15" s="61" customFormat="1" ht="12.75" customHeight="1" x14ac:dyDescent="0.2">
      <c r="B64" s="81">
        <v>322</v>
      </c>
      <c r="C64" s="136"/>
      <c r="E64" s="245" t="s">
        <v>82</v>
      </c>
      <c r="F64" s="245"/>
      <c r="G64" s="245"/>
      <c r="H64" s="245"/>
      <c r="I64" s="245"/>
      <c r="J64" s="245"/>
      <c r="K64" s="82">
        <f>SUM(K65:K70)</f>
        <v>61746.34</v>
      </c>
      <c r="L64" s="82">
        <f>SUM(L65:L70)</f>
        <v>147550</v>
      </c>
      <c r="M64" s="82">
        <f>SUM(M65:M70)</f>
        <v>68788.75</v>
      </c>
      <c r="N64" s="66">
        <f t="shared" ref="N64:N69" si="0">M64/K64*100</f>
        <v>111.40538856230184</v>
      </c>
      <c r="O64" s="82">
        <f t="shared" ref="O64:O70" si="1">M64/L64*100</f>
        <v>46.620637072178923</v>
      </c>
    </row>
    <row r="65" spans="1:15" s="61" customFormat="1" ht="12.75" customHeight="1" x14ac:dyDescent="0.2">
      <c r="C65" s="136">
        <v>3221</v>
      </c>
      <c r="D65" s="84"/>
      <c r="E65" s="244" t="s">
        <v>83</v>
      </c>
      <c r="F65" s="244"/>
      <c r="G65" s="244"/>
      <c r="H65" s="244"/>
      <c r="I65" s="244"/>
      <c r="J65" s="244"/>
      <c r="K65" s="85">
        <v>13474.21</v>
      </c>
      <c r="L65" s="77">
        <v>35200</v>
      </c>
      <c r="M65" s="85">
        <v>13621.65</v>
      </c>
      <c r="N65" s="68">
        <f t="shared" si="0"/>
        <v>101.09423854905037</v>
      </c>
      <c r="O65" s="77">
        <f t="shared" si="1"/>
        <v>38.697869318181816</v>
      </c>
    </row>
    <row r="66" spans="1:15" s="61" customFormat="1" ht="12.75" customHeight="1" x14ac:dyDescent="0.2">
      <c r="C66" s="136">
        <v>3222</v>
      </c>
      <c r="D66" s="84"/>
      <c r="E66" s="244" t="s">
        <v>84</v>
      </c>
      <c r="F66" s="244"/>
      <c r="G66" s="244"/>
      <c r="H66" s="244"/>
      <c r="I66" s="244"/>
      <c r="K66" s="77">
        <v>39444.06</v>
      </c>
      <c r="L66" s="77">
        <v>85000</v>
      </c>
      <c r="M66" s="77">
        <v>43311.38</v>
      </c>
      <c r="N66" s="68">
        <f t="shared" si="0"/>
        <v>109.80456879945928</v>
      </c>
      <c r="O66" s="77">
        <f t="shared" si="1"/>
        <v>50.954564705882355</v>
      </c>
    </row>
    <row r="67" spans="1:15" s="61" customFormat="1" ht="12.75" customHeight="1" x14ac:dyDescent="0.2">
      <c r="C67" s="136">
        <v>3223</v>
      </c>
      <c r="D67" s="84"/>
      <c r="E67" s="244" t="s">
        <v>85</v>
      </c>
      <c r="F67" s="244"/>
      <c r="G67" s="244"/>
      <c r="H67" s="244"/>
      <c r="I67" s="244"/>
      <c r="J67" s="244"/>
      <c r="K67" s="77">
        <v>7576.67</v>
      </c>
      <c r="L67" s="77">
        <v>19650</v>
      </c>
      <c r="M67" s="77">
        <v>10157.31</v>
      </c>
      <c r="N67" s="68">
        <f t="shared" si="0"/>
        <v>134.06034577195521</v>
      </c>
      <c r="O67" s="77">
        <f t="shared" si="1"/>
        <v>51.691145038167939</v>
      </c>
    </row>
    <row r="68" spans="1:15" s="61" customFormat="1" ht="12.75" customHeight="1" x14ac:dyDescent="0.2">
      <c r="C68" s="136">
        <v>3224</v>
      </c>
      <c r="D68" s="84"/>
      <c r="E68" s="244" t="s">
        <v>86</v>
      </c>
      <c r="F68" s="244"/>
      <c r="G68" s="244"/>
      <c r="H68" s="244"/>
      <c r="I68" s="244"/>
      <c r="J68" s="244"/>
      <c r="K68" s="77">
        <v>855.1</v>
      </c>
      <c r="L68" s="77">
        <v>3000</v>
      </c>
      <c r="M68" s="77">
        <v>1698.41</v>
      </c>
      <c r="N68" s="68">
        <f t="shared" si="0"/>
        <v>198.62121389311193</v>
      </c>
      <c r="O68" s="77">
        <f t="shared" si="1"/>
        <v>56.613666666666674</v>
      </c>
    </row>
    <row r="69" spans="1:15" s="61" customFormat="1" ht="12.75" customHeight="1" x14ac:dyDescent="0.2">
      <c r="C69" s="136">
        <v>3225</v>
      </c>
      <c r="D69" s="84"/>
      <c r="E69" s="244" t="s">
        <v>87</v>
      </c>
      <c r="F69" s="244"/>
      <c r="G69" s="244"/>
      <c r="H69" s="244"/>
      <c r="I69" s="244"/>
      <c r="J69" s="244"/>
      <c r="K69" s="77">
        <v>396.3</v>
      </c>
      <c r="L69" s="77">
        <v>2700</v>
      </c>
      <c r="M69" s="77">
        <v>0</v>
      </c>
      <c r="N69" s="68">
        <f t="shared" si="0"/>
        <v>0</v>
      </c>
      <c r="O69" s="77">
        <f t="shared" si="1"/>
        <v>0</v>
      </c>
    </row>
    <row r="70" spans="1:15" s="61" customFormat="1" ht="12.75" customHeight="1" x14ac:dyDescent="0.2">
      <c r="C70" s="136">
        <v>3227</v>
      </c>
      <c r="D70" s="84"/>
      <c r="E70" s="244" t="s">
        <v>118</v>
      </c>
      <c r="F70" s="244"/>
      <c r="G70" s="244"/>
      <c r="H70" s="244"/>
      <c r="I70" s="244"/>
      <c r="K70" s="85">
        <v>0</v>
      </c>
      <c r="L70" s="77">
        <v>2000</v>
      </c>
      <c r="M70" s="85">
        <v>0</v>
      </c>
      <c r="N70" s="68">
        <v>0</v>
      </c>
      <c r="O70" s="77">
        <f t="shared" si="1"/>
        <v>0</v>
      </c>
    </row>
    <row r="71" spans="1:15" s="61" customFormat="1" ht="12.75" customHeight="1" x14ac:dyDescent="0.2">
      <c r="C71" s="136"/>
      <c r="E71" s="244"/>
      <c r="F71" s="244"/>
      <c r="G71" s="244"/>
      <c r="H71" s="244"/>
      <c r="I71" s="244"/>
      <c r="K71" s="77"/>
      <c r="L71" s="77"/>
      <c r="M71" s="77">
        <v>0</v>
      </c>
      <c r="N71" s="68"/>
      <c r="O71" s="77"/>
    </row>
    <row r="72" spans="1:15" s="61" customFormat="1" ht="12.75" customHeight="1" x14ac:dyDescent="0.2">
      <c r="B72" s="81">
        <v>323</v>
      </c>
      <c r="C72" s="136"/>
      <c r="E72" s="245" t="s">
        <v>88</v>
      </c>
      <c r="F72" s="245"/>
      <c r="G72" s="245"/>
      <c r="H72" s="245"/>
      <c r="I72" s="245"/>
      <c r="J72" s="245"/>
      <c r="K72" s="82">
        <f>SUM(K73:K80)</f>
        <v>10590.84</v>
      </c>
      <c r="L72" s="82">
        <f>SUM(L73:L80)</f>
        <v>61620</v>
      </c>
      <c r="M72" s="82">
        <f>SUM(M73:M80)</f>
        <v>26039.520000000004</v>
      </c>
      <c r="N72" s="71">
        <f>M72/K72*100</f>
        <v>245.86831639416707</v>
      </c>
      <c r="O72" s="82">
        <f>M72/L72*100</f>
        <v>42.258227848101271</v>
      </c>
    </row>
    <row r="73" spans="1:15" s="61" customFormat="1" ht="12.75" customHeight="1" x14ac:dyDescent="0.2">
      <c r="C73" s="136">
        <v>3231</v>
      </c>
      <c r="D73" s="84"/>
      <c r="E73" s="244" t="s">
        <v>89</v>
      </c>
      <c r="F73" s="244"/>
      <c r="G73" s="244"/>
      <c r="H73" s="244"/>
      <c r="I73" s="244"/>
      <c r="J73" s="244"/>
      <c r="K73" s="77">
        <v>808.27</v>
      </c>
      <c r="L73" s="77">
        <v>2130</v>
      </c>
      <c r="M73" s="77">
        <v>939.11</v>
      </c>
      <c r="N73" s="68">
        <f>M73/K73*100</f>
        <v>116.1876600640875</v>
      </c>
      <c r="O73" s="77">
        <f t="shared" ref="O73:O80" si="2">M73/L73*100</f>
        <v>44.089671361502347</v>
      </c>
    </row>
    <row r="74" spans="1:15" s="61" customFormat="1" ht="12.75" customHeight="1" x14ac:dyDescent="0.2">
      <c r="C74" s="136">
        <v>3232</v>
      </c>
      <c r="D74" s="84"/>
      <c r="E74" s="244" t="s">
        <v>90</v>
      </c>
      <c r="F74" s="244"/>
      <c r="G74" s="244"/>
      <c r="H74" s="244"/>
      <c r="I74" s="244"/>
      <c r="J74" s="244"/>
      <c r="K74" s="77">
        <v>1000</v>
      </c>
      <c r="L74" s="77">
        <v>30000</v>
      </c>
      <c r="M74" s="77">
        <v>8134.84</v>
      </c>
      <c r="N74" s="68">
        <f>M74/K74*100</f>
        <v>813.48400000000004</v>
      </c>
      <c r="O74" s="77">
        <f t="shared" si="2"/>
        <v>27.116133333333337</v>
      </c>
    </row>
    <row r="75" spans="1:15" s="61" customFormat="1" ht="12.75" customHeight="1" x14ac:dyDescent="0.2">
      <c r="C75" s="136">
        <v>3234</v>
      </c>
      <c r="D75" s="84"/>
      <c r="E75" s="244" t="s">
        <v>91</v>
      </c>
      <c r="F75" s="244"/>
      <c r="G75" s="244"/>
      <c r="H75" s="244"/>
      <c r="I75" s="244"/>
      <c r="J75" s="244"/>
      <c r="K75" s="77">
        <v>2046.86</v>
      </c>
      <c r="L75" s="77">
        <v>8330</v>
      </c>
      <c r="M75" s="77">
        <v>5410.31</v>
      </c>
      <c r="N75" s="68">
        <f>M75/K75*100</f>
        <v>264.32242556892021</v>
      </c>
      <c r="O75" s="77">
        <f t="shared" si="2"/>
        <v>64.949699879951979</v>
      </c>
    </row>
    <row r="76" spans="1:15" s="61" customFormat="1" ht="12.75" customHeight="1" x14ac:dyDescent="0.2">
      <c r="C76" s="136">
        <v>3235</v>
      </c>
      <c r="D76" s="84"/>
      <c r="E76" s="136" t="s">
        <v>119</v>
      </c>
      <c r="F76" s="136"/>
      <c r="G76" s="136"/>
      <c r="H76" s="136"/>
      <c r="I76" s="136"/>
      <c r="J76" s="136"/>
      <c r="K76" s="77">
        <v>0</v>
      </c>
      <c r="L76" s="77">
        <v>4200</v>
      </c>
      <c r="M76" s="77">
        <v>3600</v>
      </c>
      <c r="N76" s="68">
        <v>0</v>
      </c>
      <c r="O76" s="77">
        <f t="shared" si="2"/>
        <v>85.714285714285708</v>
      </c>
    </row>
    <row r="77" spans="1:15" s="61" customFormat="1" ht="12.75" customHeight="1" x14ac:dyDescent="0.2">
      <c r="C77" s="136">
        <v>3236</v>
      </c>
      <c r="D77" s="84"/>
      <c r="E77" s="244" t="s">
        <v>92</v>
      </c>
      <c r="F77" s="244"/>
      <c r="G77" s="244"/>
      <c r="H77" s="244"/>
      <c r="I77" s="244"/>
      <c r="J77" s="244"/>
      <c r="K77" s="77">
        <v>1355.78</v>
      </c>
      <c r="L77" s="77">
        <v>6300</v>
      </c>
      <c r="M77" s="77">
        <v>1356.88</v>
      </c>
      <c r="N77" s="68">
        <f>M77/K77*100</f>
        <v>100.08113410730355</v>
      </c>
      <c r="O77" s="77">
        <f t="shared" si="2"/>
        <v>21.53777777777778</v>
      </c>
    </row>
    <row r="78" spans="1:15" s="61" customFormat="1" ht="12.75" customHeight="1" x14ac:dyDescent="0.2">
      <c r="C78" s="136">
        <v>3237</v>
      </c>
      <c r="D78" s="84"/>
      <c r="E78" s="244" t="s">
        <v>93</v>
      </c>
      <c r="F78" s="244"/>
      <c r="G78" s="244"/>
      <c r="H78" s="244"/>
      <c r="I78" s="244"/>
      <c r="J78" s="244"/>
      <c r="K78" s="77">
        <v>2878.43</v>
      </c>
      <c r="L78" s="77">
        <v>3700</v>
      </c>
      <c r="M78" s="77">
        <v>4524.2700000000004</v>
      </c>
      <c r="N78" s="68">
        <f>M78/K78*100</f>
        <v>157.17839238751682</v>
      </c>
      <c r="O78" s="77">
        <f t="shared" si="2"/>
        <v>122.27756756756759</v>
      </c>
    </row>
    <row r="79" spans="1:15" s="86" customFormat="1" ht="12.75" customHeight="1" x14ac:dyDescent="0.2">
      <c r="A79" s="61"/>
      <c r="B79" s="61"/>
      <c r="C79" s="136">
        <v>3238</v>
      </c>
      <c r="D79" s="84"/>
      <c r="E79" s="244" t="s">
        <v>94</v>
      </c>
      <c r="F79" s="244"/>
      <c r="G79" s="244"/>
      <c r="H79" s="244"/>
      <c r="I79" s="244"/>
      <c r="J79" s="244"/>
      <c r="K79" s="77">
        <v>1781.99</v>
      </c>
      <c r="L79" s="77">
        <v>3220</v>
      </c>
      <c r="M79" s="77">
        <v>1702.05</v>
      </c>
      <c r="N79" s="68">
        <f>M79/K79*100</f>
        <v>95.514004006756494</v>
      </c>
      <c r="O79" s="77">
        <f>M79/L79*100</f>
        <v>52.858695652173914</v>
      </c>
    </row>
    <row r="80" spans="1:15" s="61" customFormat="1" ht="12.75" customHeight="1" x14ac:dyDescent="0.2">
      <c r="C80" s="136">
        <v>3239</v>
      </c>
      <c r="D80" s="84"/>
      <c r="E80" s="244" t="s">
        <v>95</v>
      </c>
      <c r="F80" s="244"/>
      <c r="G80" s="244"/>
      <c r="H80" s="244"/>
      <c r="I80" s="244"/>
      <c r="J80" s="244"/>
      <c r="K80" s="77">
        <v>719.51</v>
      </c>
      <c r="L80" s="77">
        <v>3740</v>
      </c>
      <c r="M80" s="77">
        <v>372.06</v>
      </c>
      <c r="N80" s="68">
        <f>M80/K80*100</f>
        <v>51.710191658211833</v>
      </c>
      <c r="O80" s="77">
        <f t="shared" si="2"/>
        <v>9.9481283422459885</v>
      </c>
    </row>
    <row r="81" spans="1:15" s="61" customFormat="1" ht="12.75" customHeight="1" x14ac:dyDescent="0.2">
      <c r="C81" s="136"/>
      <c r="D81" s="84"/>
      <c r="E81" s="244"/>
      <c r="F81" s="244"/>
      <c r="G81" s="244"/>
      <c r="H81" s="244"/>
      <c r="I81" s="244"/>
      <c r="K81" s="77"/>
      <c r="L81" s="77"/>
      <c r="M81" s="77"/>
      <c r="N81" s="68"/>
      <c r="O81" s="77"/>
    </row>
    <row r="82" spans="1:15" s="61" customFormat="1" ht="12.75" customHeight="1" x14ac:dyDescent="0.2">
      <c r="B82" s="81">
        <v>329</v>
      </c>
      <c r="E82" s="245" t="s">
        <v>96</v>
      </c>
      <c r="F82" s="245"/>
      <c r="G82" s="245"/>
      <c r="H82" s="245"/>
      <c r="I82" s="245"/>
      <c r="J82" s="245"/>
      <c r="K82" s="82">
        <f>SUM(K83:K87)</f>
        <v>1222.73</v>
      </c>
      <c r="L82" s="82">
        <f>SUM(L83:L87)</f>
        <v>3460</v>
      </c>
      <c r="M82" s="82">
        <f>SUM(M83:M87)</f>
        <v>1067.5700000000002</v>
      </c>
      <c r="N82" s="71">
        <f>M82/K82*100</f>
        <v>87.310362876514048</v>
      </c>
      <c r="O82" s="82">
        <f t="shared" ref="O82:O87" si="3">M82/L82*100</f>
        <v>30.854624277456654</v>
      </c>
    </row>
    <row r="83" spans="1:15" s="61" customFormat="1" ht="12.75" customHeight="1" x14ac:dyDescent="0.2">
      <c r="B83" s="81"/>
      <c r="C83" s="136">
        <v>3292</v>
      </c>
      <c r="E83" s="244" t="s">
        <v>97</v>
      </c>
      <c r="F83" s="244"/>
      <c r="G83" s="244"/>
      <c r="H83" s="244"/>
      <c r="I83" s="244"/>
      <c r="J83" s="138"/>
      <c r="K83" s="77">
        <v>0</v>
      </c>
      <c r="L83" s="77">
        <v>930</v>
      </c>
      <c r="M83" s="77">
        <v>0</v>
      </c>
      <c r="N83" s="71" t="e">
        <f>M83/K83*100</f>
        <v>#DIV/0!</v>
      </c>
      <c r="O83" s="82">
        <f t="shared" si="3"/>
        <v>0</v>
      </c>
    </row>
    <row r="84" spans="1:15" s="61" customFormat="1" ht="12.75" customHeight="1" x14ac:dyDescent="0.2">
      <c r="B84" s="81"/>
      <c r="C84" s="136">
        <v>3293</v>
      </c>
      <c r="E84" s="136" t="s">
        <v>98</v>
      </c>
      <c r="F84" s="136"/>
      <c r="G84" s="136"/>
      <c r="H84" s="136"/>
      <c r="I84" s="136"/>
      <c r="J84" s="138"/>
      <c r="K84" s="77">
        <v>0</v>
      </c>
      <c r="L84" s="77">
        <v>270</v>
      </c>
      <c r="M84" s="77">
        <v>0</v>
      </c>
      <c r="N84" s="71" t="e">
        <f>M84/K84*100</f>
        <v>#DIV/0!</v>
      </c>
      <c r="O84" s="82">
        <f t="shared" si="3"/>
        <v>0</v>
      </c>
    </row>
    <row r="85" spans="1:15" s="61" customFormat="1" ht="12.75" customHeight="1" x14ac:dyDescent="0.2">
      <c r="B85" s="81"/>
      <c r="C85" s="136">
        <v>3294</v>
      </c>
      <c r="E85" s="136" t="s">
        <v>99</v>
      </c>
      <c r="F85" s="136"/>
      <c r="G85" s="136"/>
      <c r="H85" s="136"/>
      <c r="I85" s="136"/>
      <c r="J85" s="138"/>
      <c r="K85" s="77">
        <v>30</v>
      </c>
      <c r="L85" s="77">
        <v>120</v>
      </c>
      <c r="M85" s="77">
        <v>100</v>
      </c>
      <c r="N85" s="71">
        <v>0</v>
      </c>
      <c r="O85" s="82">
        <f t="shared" si="3"/>
        <v>83.333333333333343</v>
      </c>
    </row>
    <row r="86" spans="1:15" s="61" customFormat="1" ht="12.75" customHeight="1" x14ac:dyDescent="0.2">
      <c r="C86" s="136">
        <v>3295</v>
      </c>
      <c r="D86" s="84"/>
      <c r="E86" s="244" t="s">
        <v>100</v>
      </c>
      <c r="F86" s="244"/>
      <c r="G86" s="244"/>
      <c r="H86" s="244"/>
      <c r="I86" s="244"/>
      <c r="J86" s="244"/>
      <c r="K86" s="77">
        <v>1157.73</v>
      </c>
      <c r="L86" s="77">
        <v>1600</v>
      </c>
      <c r="M86" s="77">
        <v>967.57</v>
      </c>
      <c r="N86" s="68">
        <f>M86/K86*100</f>
        <v>83.574754044552705</v>
      </c>
      <c r="O86" s="82">
        <f t="shared" si="3"/>
        <v>60.473125000000003</v>
      </c>
    </row>
    <row r="87" spans="1:15" s="61" customFormat="1" ht="12.75" customHeight="1" x14ac:dyDescent="0.2">
      <c r="C87" s="136">
        <v>3299</v>
      </c>
      <c r="D87" s="84"/>
      <c r="E87" s="244" t="s">
        <v>96</v>
      </c>
      <c r="F87" s="244"/>
      <c r="G87" s="244"/>
      <c r="H87" s="244"/>
      <c r="I87" s="244"/>
      <c r="J87" s="244"/>
      <c r="K87" s="77">
        <v>35</v>
      </c>
      <c r="L87" s="77">
        <v>540</v>
      </c>
      <c r="M87" s="77">
        <v>0</v>
      </c>
      <c r="N87" s="68">
        <f>M87/K87*100</f>
        <v>0</v>
      </c>
      <c r="O87" s="82">
        <f t="shared" si="3"/>
        <v>0</v>
      </c>
    </row>
    <row r="88" spans="1:15" s="61" customFormat="1" ht="12.75" customHeight="1" x14ac:dyDescent="0.2">
      <c r="C88" s="136"/>
      <c r="E88" s="244"/>
      <c r="F88" s="244"/>
      <c r="G88" s="244"/>
      <c r="H88" s="244"/>
      <c r="I88" s="244"/>
      <c r="K88" s="77"/>
      <c r="L88" s="77"/>
      <c r="M88" s="77"/>
      <c r="N88" s="77"/>
      <c r="O88" s="77"/>
    </row>
    <row r="89" spans="1:15" s="112" customFormat="1" ht="12.75" customHeight="1" x14ac:dyDescent="0.2">
      <c r="A89" s="140">
        <v>34</v>
      </c>
      <c r="C89" s="123"/>
      <c r="E89" s="251" t="s">
        <v>101</v>
      </c>
      <c r="F89" s="251"/>
      <c r="G89" s="251"/>
      <c r="H89" s="251"/>
      <c r="I89" s="251"/>
      <c r="J89" s="251"/>
      <c r="K89" s="120">
        <f>K91</f>
        <v>1328.75</v>
      </c>
      <c r="L89" s="120">
        <f>L91</f>
        <v>3600</v>
      </c>
      <c r="M89" s="120">
        <f>M91</f>
        <v>1540.9</v>
      </c>
      <c r="N89" s="111">
        <f>M89/K89*100</f>
        <v>115.96613358419567</v>
      </c>
      <c r="O89" s="120">
        <f>M89/L89*100</f>
        <v>42.802777777777777</v>
      </c>
    </row>
    <row r="90" spans="1:15" s="61" customFormat="1" ht="12.75" customHeight="1" x14ac:dyDescent="0.2">
      <c r="C90" s="136"/>
      <c r="E90" s="244"/>
      <c r="F90" s="244"/>
      <c r="G90" s="244"/>
      <c r="H90" s="244"/>
      <c r="I90" s="244"/>
      <c r="K90" s="77"/>
      <c r="L90" s="77"/>
      <c r="M90" s="77"/>
      <c r="N90" s="77"/>
      <c r="O90" s="77"/>
    </row>
    <row r="91" spans="1:15" s="61" customFormat="1" ht="12.75" customHeight="1" x14ac:dyDescent="0.2">
      <c r="B91" s="138">
        <v>343</v>
      </c>
      <c r="C91" s="136"/>
      <c r="E91" s="245" t="s">
        <v>102</v>
      </c>
      <c r="F91" s="245"/>
      <c r="G91" s="245"/>
      <c r="H91" s="245"/>
      <c r="I91" s="245"/>
      <c r="J91" s="138"/>
      <c r="K91" s="82">
        <f>SUM(K92+K93)</f>
        <v>1328.75</v>
      </c>
      <c r="L91" s="82">
        <f>SUM(L92+L93)</f>
        <v>3600</v>
      </c>
      <c r="M91" s="82">
        <f>SUM(M92+M93)</f>
        <v>1540.9</v>
      </c>
      <c r="N91" s="71">
        <f>M91/K91*100</f>
        <v>115.96613358419567</v>
      </c>
      <c r="O91" s="82">
        <f>M91/L91*100</f>
        <v>42.802777777777777</v>
      </c>
    </row>
    <row r="92" spans="1:15" s="61" customFormat="1" ht="12.75" customHeight="1" x14ac:dyDescent="0.2">
      <c r="C92" s="136">
        <v>3431</v>
      </c>
      <c r="D92" s="84"/>
      <c r="E92" s="244" t="s">
        <v>103</v>
      </c>
      <c r="F92" s="244"/>
      <c r="G92" s="244"/>
      <c r="H92" s="244"/>
      <c r="I92" s="244"/>
      <c r="J92" s="244"/>
      <c r="K92" s="77">
        <v>1328.75</v>
      </c>
      <c r="L92" s="77">
        <v>3600</v>
      </c>
      <c r="M92" s="77">
        <v>1540.9</v>
      </c>
      <c r="N92" s="64">
        <f>M92/K92*100</f>
        <v>115.96613358419567</v>
      </c>
      <c r="O92" s="77">
        <f>M92/L92*100</f>
        <v>42.802777777777777</v>
      </c>
    </row>
    <row r="93" spans="1:15" s="86" customFormat="1" ht="12.75" customHeight="1" x14ac:dyDescent="0.2">
      <c r="A93" s="61"/>
      <c r="B93" s="61"/>
      <c r="C93" s="136">
        <v>3433</v>
      </c>
      <c r="D93" s="89"/>
      <c r="E93" s="244" t="s">
        <v>104</v>
      </c>
      <c r="F93" s="244"/>
      <c r="G93" s="244"/>
      <c r="H93" s="244"/>
      <c r="I93" s="244"/>
      <c r="J93" s="61"/>
      <c r="K93" s="77">
        <v>0</v>
      </c>
      <c r="L93" s="77">
        <v>0</v>
      </c>
      <c r="M93" s="77">
        <v>0</v>
      </c>
      <c r="N93" s="64" t="e">
        <f>M93/K93*100</f>
        <v>#DIV/0!</v>
      </c>
      <c r="O93" s="77">
        <v>0</v>
      </c>
    </row>
    <row r="94" spans="1:15" s="61" customFormat="1" ht="12.75" customHeight="1" x14ac:dyDescent="0.2">
      <c r="C94" s="136"/>
      <c r="D94" s="84"/>
      <c r="E94" s="250"/>
      <c r="F94" s="250"/>
      <c r="G94" s="250"/>
      <c r="H94" s="250"/>
      <c r="I94" s="250"/>
      <c r="K94" s="77"/>
      <c r="L94" s="77"/>
      <c r="M94" s="77"/>
      <c r="N94" s="77"/>
      <c r="O94" s="77"/>
    </row>
    <row r="95" spans="1:15" s="107" customFormat="1" ht="12" customHeight="1" x14ac:dyDescent="0.25">
      <c r="A95" s="133">
        <v>4</v>
      </c>
      <c r="B95" s="133"/>
      <c r="C95" s="133"/>
      <c r="D95" s="133"/>
      <c r="E95" s="241" t="s">
        <v>105</v>
      </c>
      <c r="F95" s="241"/>
      <c r="G95" s="241"/>
      <c r="H95" s="241"/>
      <c r="I95" s="241"/>
      <c r="J95" s="241"/>
      <c r="K95" s="118">
        <f>SUM(K97)</f>
        <v>1375.65</v>
      </c>
      <c r="L95" s="118">
        <f>SUM(L97)</f>
        <v>12263</v>
      </c>
      <c r="M95" s="118">
        <f>SUM(M97)</f>
        <v>0</v>
      </c>
      <c r="N95" s="106">
        <f>M95/K95*100</f>
        <v>0</v>
      </c>
      <c r="O95" s="118">
        <f>M95/L95*100</f>
        <v>0</v>
      </c>
    </row>
    <row r="96" spans="1:15" ht="12.75" customHeight="1" x14ac:dyDescent="0.3">
      <c r="A96" s="80"/>
      <c r="B96" s="132"/>
      <c r="C96" s="132"/>
      <c r="D96" s="132"/>
      <c r="E96" s="242"/>
      <c r="F96" s="242"/>
      <c r="G96" s="242"/>
      <c r="H96" s="242"/>
      <c r="I96" s="242"/>
      <c r="J96" s="132"/>
      <c r="K96" s="79"/>
      <c r="L96" s="79"/>
      <c r="M96" s="79"/>
      <c r="N96" s="79"/>
      <c r="O96" s="79"/>
    </row>
    <row r="97" spans="1:15" s="112" customFormat="1" ht="12.75" customHeight="1" x14ac:dyDescent="0.2">
      <c r="A97" s="140">
        <v>42</v>
      </c>
      <c r="B97" s="112" t="s">
        <v>71</v>
      </c>
      <c r="E97" s="243" t="s">
        <v>106</v>
      </c>
      <c r="F97" s="243"/>
      <c r="G97" s="243"/>
      <c r="H97" s="243"/>
      <c r="I97" s="243"/>
      <c r="J97" s="243"/>
      <c r="K97" s="120">
        <f>SUM(K99)</f>
        <v>1375.65</v>
      </c>
      <c r="L97" s="120">
        <f>SUM(L99)</f>
        <v>12263</v>
      </c>
      <c r="M97" s="120">
        <f>SUM(M99)</f>
        <v>0</v>
      </c>
      <c r="N97" s="111">
        <f>M97/K97*100</f>
        <v>0</v>
      </c>
      <c r="O97" s="120">
        <f>M97/L97*100</f>
        <v>0</v>
      </c>
    </row>
    <row r="98" spans="1:15" s="61" customFormat="1" ht="12.75" customHeight="1" x14ac:dyDescent="0.2">
      <c r="E98" s="244"/>
      <c r="F98" s="244"/>
      <c r="G98" s="244"/>
      <c r="H98" s="244"/>
      <c r="I98" s="244"/>
      <c r="K98" s="77"/>
      <c r="L98" s="77"/>
      <c r="M98" s="77"/>
      <c r="N98" s="77"/>
      <c r="O98" s="77"/>
    </row>
    <row r="99" spans="1:15" s="61" customFormat="1" ht="12.75" customHeight="1" x14ac:dyDescent="0.2">
      <c r="B99" s="81">
        <v>422</v>
      </c>
      <c r="E99" s="245" t="s">
        <v>107</v>
      </c>
      <c r="F99" s="245"/>
      <c r="G99" s="245"/>
      <c r="H99" s="245"/>
      <c r="I99" s="245"/>
      <c r="K99" s="82">
        <f>SUM(K100+K101)</f>
        <v>1375.65</v>
      </c>
      <c r="L99" s="82">
        <f>SUM(L100+L101)</f>
        <v>12263</v>
      </c>
      <c r="M99" s="82">
        <f>SUM(M100+M101)</f>
        <v>0</v>
      </c>
      <c r="N99" s="66">
        <f>M99/K99*100</f>
        <v>0</v>
      </c>
      <c r="O99" s="82">
        <f>M99/L99*100</f>
        <v>0</v>
      </c>
    </row>
    <row r="100" spans="1:15" s="61" customFormat="1" ht="12.75" customHeight="1" x14ac:dyDescent="0.2">
      <c r="B100" s="81"/>
      <c r="C100" s="136">
        <v>4221</v>
      </c>
      <c r="E100" s="246" t="s">
        <v>108</v>
      </c>
      <c r="F100" s="246"/>
      <c r="G100" s="246"/>
      <c r="H100" s="246"/>
      <c r="I100" s="246"/>
      <c r="K100" s="77">
        <v>0</v>
      </c>
      <c r="L100" s="77">
        <v>8263</v>
      </c>
      <c r="M100" s="77">
        <v>0</v>
      </c>
      <c r="N100" s="64">
        <v>0</v>
      </c>
      <c r="O100" s="77">
        <v>0</v>
      </c>
    </row>
    <row r="101" spans="1:15" s="61" customFormat="1" ht="12.75" customHeight="1" x14ac:dyDescent="0.2">
      <c r="C101" s="136">
        <v>4227</v>
      </c>
      <c r="E101" s="244" t="s">
        <v>109</v>
      </c>
      <c r="F101" s="244"/>
      <c r="G101" s="244"/>
      <c r="H101" s="244"/>
      <c r="I101" s="244"/>
      <c r="K101" s="77">
        <v>1375.65</v>
      </c>
      <c r="L101" s="77">
        <v>4000</v>
      </c>
      <c r="M101" s="77">
        <v>0</v>
      </c>
      <c r="N101" s="64">
        <f>M101/K101*100</f>
        <v>0</v>
      </c>
      <c r="O101" s="77">
        <f>M101/L101*100</f>
        <v>0</v>
      </c>
    </row>
    <row r="102" spans="1:15" s="61" customFormat="1" ht="12.75" customHeight="1" x14ac:dyDescent="0.2">
      <c r="C102" s="136"/>
      <c r="E102" s="136"/>
      <c r="F102" s="136"/>
      <c r="G102" s="136"/>
      <c r="H102" s="136"/>
      <c r="I102" s="136"/>
      <c r="K102" s="77"/>
      <c r="L102" s="77"/>
      <c r="M102" s="77"/>
      <c r="N102" s="64"/>
      <c r="O102" s="77"/>
    </row>
    <row r="103" spans="1:15" ht="12.75" customHeight="1" x14ac:dyDescent="0.3">
      <c r="A103" s="147" t="s">
        <v>125</v>
      </c>
      <c r="B103" s="147"/>
      <c r="C103" s="132"/>
      <c r="D103" s="132"/>
      <c r="E103" s="134"/>
      <c r="F103" s="134"/>
      <c r="G103" s="134"/>
      <c r="H103" s="134"/>
      <c r="I103" s="134"/>
      <c r="J103" s="132"/>
      <c r="K103" s="79"/>
      <c r="L103" s="79"/>
      <c r="M103" s="79"/>
      <c r="N103" s="76"/>
      <c r="O103" s="76"/>
    </row>
    <row r="104" spans="1:15" s="132" customFormat="1" ht="12.75" customHeight="1" x14ac:dyDescent="0.25">
      <c r="A104" s="147" t="s">
        <v>126</v>
      </c>
      <c r="B104" s="147"/>
      <c r="C104" s="147"/>
      <c r="D104" s="147"/>
      <c r="E104" s="142"/>
      <c r="F104" s="142"/>
      <c r="G104" s="142"/>
      <c r="H104" s="142"/>
      <c r="I104" s="142"/>
      <c r="J104" s="147"/>
      <c r="K104" s="78"/>
      <c r="L104" s="78"/>
      <c r="M104" s="78"/>
      <c r="N104" s="78"/>
      <c r="O104" s="78"/>
    </row>
    <row r="105" spans="1:15" s="112" customFormat="1" ht="12.75" customHeight="1" x14ac:dyDescent="0.2">
      <c r="A105" s="140">
        <v>32</v>
      </c>
      <c r="B105" s="140"/>
      <c r="C105" s="135"/>
      <c r="D105" s="140"/>
      <c r="E105" s="251" t="s">
        <v>77</v>
      </c>
      <c r="F105" s="251"/>
      <c r="G105" s="251"/>
      <c r="H105" s="251"/>
      <c r="I105" s="251"/>
      <c r="J105" s="251"/>
      <c r="K105" s="120">
        <f>SUM(K107+K112+K120+K130)</f>
        <v>0</v>
      </c>
      <c r="L105" s="120">
        <f>SUM(L107+L112+L120+L130)</f>
        <v>0</v>
      </c>
      <c r="M105" s="120">
        <f>SUM(M107+M112+M120+M130)</f>
        <v>0</v>
      </c>
      <c r="N105" s="111" t="e">
        <f>M105/K105*100</f>
        <v>#DIV/0!</v>
      </c>
      <c r="O105" s="120" t="e">
        <f>M105/L105*100</f>
        <v>#DIV/0!</v>
      </c>
    </row>
    <row r="106" spans="1:15" s="61" customFormat="1" ht="12.75" customHeight="1" x14ac:dyDescent="0.2">
      <c r="B106" s="81">
        <v>322</v>
      </c>
      <c r="C106" s="136"/>
      <c r="E106" s="245" t="s">
        <v>82</v>
      </c>
      <c r="F106" s="245"/>
      <c r="G106" s="245"/>
      <c r="H106" s="245"/>
      <c r="I106" s="245"/>
      <c r="J106" s="245"/>
      <c r="K106" s="82">
        <f>SUM(K107:K108)</f>
        <v>0</v>
      </c>
      <c r="L106" s="82">
        <f>SUM(L107:L108)</f>
        <v>0</v>
      </c>
      <c r="M106" s="82">
        <f>SUM(M107:M108)</f>
        <v>0</v>
      </c>
      <c r="N106" s="66" t="e">
        <f>M106/K106*100</f>
        <v>#DIV/0!</v>
      </c>
      <c r="O106" s="82" t="e">
        <f t="shared" ref="O106" si="4">M106/L106*100</f>
        <v>#DIV/0!</v>
      </c>
    </row>
    <row r="107" spans="1:15" s="61" customFormat="1" ht="12.75" customHeight="1" x14ac:dyDescent="0.2">
      <c r="C107" s="136">
        <v>3221</v>
      </c>
      <c r="D107" s="84"/>
      <c r="E107" s="244" t="s">
        <v>83</v>
      </c>
      <c r="F107" s="244"/>
      <c r="G107" s="244"/>
      <c r="H107" s="244"/>
      <c r="I107" s="244"/>
      <c r="J107" s="244"/>
      <c r="K107" s="68">
        <v>0</v>
      </c>
      <c r="L107" s="68">
        <v>0</v>
      </c>
      <c r="M107" s="68">
        <v>0</v>
      </c>
      <c r="N107" s="68" t="e">
        <f>M107/K107*100</f>
        <v>#DIV/0!</v>
      </c>
      <c r="O107" s="77" t="e">
        <f t="shared" ref="O107" si="5">M107/L107*100</f>
        <v>#DIV/0!</v>
      </c>
    </row>
    <row r="108" spans="1:15" s="61" customFormat="1" ht="12.75" customHeight="1" x14ac:dyDescent="0.2">
      <c r="C108" s="136"/>
      <c r="D108" s="84"/>
      <c r="E108" s="136"/>
      <c r="F108" s="136"/>
      <c r="G108" s="136"/>
      <c r="H108" s="136"/>
      <c r="I108" s="136"/>
      <c r="J108" s="136"/>
      <c r="K108" s="85"/>
      <c r="L108" s="77"/>
      <c r="M108" s="85"/>
      <c r="N108" s="68"/>
      <c r="O108" s="77"/>
    </row>
    <row r="109" spans="1:15" s="61" customFormat="1" ht="12.75" customHeight="1" x14ac:dyDescent="0.2">
      <c r="B109" s="81"/>
      <c r="C109" s="136"/>
      <c r="E109" s="138"/>
      <c r="F109" s="138"/>
      <c r="G109" s="138"/>
      <c r="H109" s="138"/>
      <c r="I109" s="138"/>
      <c r="J109" s="138"/>
      <c r="K109" s="82"/>
      <c r="L109" s="82"/>
      <c r="M109" s="82"/>
      <c r="N109" s="82"/>
      <c r="O109" s="82"/>
    </row>
    <row r="110" spans="1:15" ht="12.75" customHeight="1" x14ac:dyDescent="0.3">
      <c r="A110" s="132"/>
      <c r="B110" s="132"/>
      <c r="C110" s="134"/>
      <c r="D110" s="97"/>
      <c r="E110" s="238"/>
      <c r="F110" s="238"/>
      <c r="G110" s="238"/>
      <c r="H110" s="238"/>
      <c r="I110" s="238"/>
      <c r="J110" s="238"/>
      <c r="K110" s="79"/>
      <c r="L110" s="79"/>
      <c r="M110" s="79"/>
      <c r="N110" s="79"/>
      <c r="O110" s="79"/>
    </row>
    <row r="111" spans="1:15" ht="12.75" customHeight="1" x14ac:dyDescent="0.3"/>
    <row r="112" spans="1:15" ht="12.75" customHeight="1" x14ac:dyDescent="0.3">
      <c r="A112" s="239"/>
      <c r="B112" s="239"/>
      <c r="C112" s="239"/>
      <c r="D112" s="239"/>
      <c r="E112" s="239"/>
      <c r="F112" s="239"/>
      <c r="G112" s="239"/>
      <c r="H112" s="239"/>
      <c r="I112" s="239"/>
      <c r="J112" s="239"/>
      <c r="K112" s="239"/>
      <c r="L112" s="239"/>
    </row>
    <row r="113" spans="1:15" ht="12.75" customHeight="1" x14ac:dyDescent="0.3">
      <c r="A113" s="98"/>
      <c r="B113" s="99"/>
      <c r="C113" s="99"/>
      <c r="D113" s="99"/>
      <c r="E113" s="99"/>
      <c r="F113" s="99"/>
      <c r="G113" s="99"/>
      <c r="H113" s="99"/>
      <c r="I113" s="99"/>
      <c r="J113" s="99"/>
      <c r="K113" s="100"/>
      <c r="L113" s="100"/>
      <c r="M113" s="100"/>
      <c r="N113" s="100"/>
      <c r="O113" s="100"/>
    </row>
    <row r="114" spans="1:15" s="132" customFormat="1" ht="15" customHeight="1" x14ac:dyDescent="0.25">
      <c r="A114" s="99"/>
      <c r="B114" s="101"/>
      <c r="C114" s="99"/>
      <c r="D114" s="99"/>
      <c r="E114" s="99"/>
      <c r="F114" s="99"/>
      <c r="G114" s="99"/>
      <c r="H114" s="99"/>
      <c r="I114" s="99"/>
      <c r="J114" s="99"/>
      <c r="K114" s="102"/>
      <c r="L114" s="102"/>
      <c r="M114" s="102"/>
      <c r="N114" s="102"/>
      <c r="O114" s="102"/>
    </row>
    <row r="115" spans="1:15" s="132" customFormat="1" ht="12.75" customHeight="1" x14ac:dyDescent="0.2"/>
    <row r="116" spans="1:15" s="61" customFormat="1" ht="12.75" customHeight="1" x14ac:dyDescent="0.2"/>
    <row r="117" spans="1:15" s="61" customFormat="1" ht="12.75" customHeight="1" x14ac:dyDescent="0.2"/>
    <row r="118" spans="1:15" s="61" customFormat="1" ht="12.75" customHeight="1" x14ac:dyDescent="0.2"/>
    <row r="119" spans="1:15" s="61" customFormat="1" ht="12.75" customHeight="1" x14ac:dyDescent="0.2"/>
    <row r="120" spans="1:15" s="61" customFormat="1" ht="12.75" customHeight="1" x14ac:dyDescent="0.2"/>
    <row r="121" spans="1:15" s="61" customFormat="1" ht="12.75" customHeight="1" x14ac:dyDescent="0.2"/>
    <row r="122" spans="1:15" s="61" customFormat="1" ht="12.75" customHeight="1" x14ac:dyDescent="0.2"/>
    <row r="123" spans="1:15" s="61" customFormat="1" ht="12.75" customHeight="1" x14ac:dyDescent="0.2"/>
    <row r="124" spans="1:15" s="61" customFormat="1" ht="12.75" customHeight="1" x14ac:dyDescent="0.2"/>
    <row r="125" spans="1:15" s="61" customFormat="1" ht="12.75" customHeight="1" x14ac:dyDescent="0.2"/>
    <row r="126" spans="1:15" s="61" customFormat="1" ht="12.75" customHeight="1" x14ac:dyDescent="0.2"/>
    <row r="127" spans="1:15" s="61" customFormat="1" ht="12.75" customHeight="1" x14ac:dyDescent="0.2"/>
    <row r="128" spans="1:15" s="61" customFormat="1" ht="12.75" customHeight="1" x14ac:dyDescent="0.2"/>
    <row r="129" s="61" customFormat="1" ht="12.75" customHeight="1" x14ac:dyDescent="0.2"/>
    <row r="130" s="61" customFormat="1" ht="12.75" customHeight="1" x14ac:dyDescent="0.2"/>
    <row r="131" s="61" customFormat="1" ht="12.75" customHeight="1" x14ac:dyDescent="0.2"/>
    <row r="132" s="61" customFormat="1" ht="12.75" customHeight="1" x14ac:dyDescent="0.2"/>
    <row r="133" s="61" customFormat="1" ht="12.75" customHeight="1" x14ac:dyDescent="0.2"/>
    <row r="134" s="61" customFormat="1" ht="12.75" customHeight="1" x14ac:dyDescent="0.2"/>
    <row r="135" s="61" customFormat="1" ht="12.75" customHeight="1" x14ac:dyDescent="0.2"/>
    <row r="136" s="61" customFormat="1" ht="12.75" customHeight="1" x14ac:dyDescent="0.2"/>
    <row r="137" s="61" customFormat="1" ht="12.75" customHeight="1" x14ac:dyDescent="0.2"/>
    <row r="138" s="61" customFormat="1" ht="12.75" customHeight="1" x14ac:dyDescent="0.2"/>
    <row r="139" s="61" customFormat="1" ht="12.75" customHeight="1" x14ac:dyDescent="0.2"/>
    <row r="140" s="61" customFormat="1" ht="12.75" customHeight="1" x14ac:dyDescent="0.2"/>
    <row r="141" s="61" customFormat="1" ht="12.75" customHeight="1" x14ac:dyDescent="0.2"/>
    <row r="142" s="61" customFormat="1" ht="12.75" customHeight="1" x14ac:dyDescent="0.2"/>
    <row r="143" s="61" customFormat="1" ht="12.75" customHeight="1" x14ac:dyDescent="0.2"/>
    <row r="144" s="61" customFormat="1" ht="12.75" customHeight="1" x14ac:dyDescent="0.2"/>
    <row r="145" s="61" customFormat="1" ht="12.75" customHeight="1" x14ac:dyDescent="0.2"/>
    <row r="146" s="61" customFormat="1" ht="12.75" customHeight="1" x14ac:dyDescent="0.2"/>
    <row r="147" s="61" customFormat="1" ht="12.75" customHeight="1" x14ac:dyDescent="0.2"/>
    <row r="148" s="61" customFormat="1" ht="12.75" customHeight="1" x14ac:dyDescent="0.2"/>
    <row r="149" s="61" customFormat="1" ht="12.75" customHeight="1" x14ac:dyDescent="0.2"/>
    <row r="150" s="61" customFormat="1" ht="12.75" customHeight="1" x14ac:dyDescent="0.2"/>
    <row r="151" s="61" customFormat="1" ht="12.75" customHeight="1" x14ac:dyDescent="0.2"/>
    <row r="152" s="61" customFormat="1" ht="12.75" customHeight="1" x14ac:dyDescent="0.2"/>
    <row r="153" s="86" customFormat="1" ht="12.75" customHeight="1" x14ac:dyDescent="0.2"/>
    <row r="154" s="61" customFormat="1" ht="12.75" customHeight="1" x14ac:dyDescent="0.2"/>
    <row r="155" s="86" customFormat="1" ht="12.75" customHeight="1" x14ac:dyDescent="0.2"/>
    <row r="156" s="61" customFormat="1" ht="12.75" customHeight="1" x14ac:dyDescent="0.2"/>
    <row r="157" s="61" customFormat="1" ht="12.75" customHeight="1" x14ac:dyDescent="0.2"/>
    <row r="158" s="86" customFormat="1" ht="12.75" customHeight="1" x14ac:dyDescent="0.2"/>
    <row r="159" s="61" customFormat="1" ht="12.75" customHeight="1" x14ac:dyDescent="0.2"/>
    <row r="160" s="61" customFormat="1" ht="12.75" customHeight="1" x14ac:dyDescent="0.2"/>
    <row r="161" s="61" customFormat="1" ht="12.75" customHeight="1" x14ac:dyDescent="0.2"/>
    <row r="162" s="86" customFormat="1" ht="12.75" customHeight="1" x14ac:dyDescent="0.2"/>
    <row r="163" s="61" customFormat="1" ht="12.75" customHeight="1" x14ac:dyDescent="0.2"/>
    <row r="164" s="61" customFormat="1" ht="12.75" customHeight="1" x14ac:dyDescent="0.2"/>
    <row r="165" s="61" customFormat="1" ht="12.75" customHeight="1" x14ac:dyDescent="0.2"/>
    <row r="166" s="61" customFormat="1" ht="12.75" customHeight="1" x14ac:dyDescent="0.2"/>
    <row r="167" s="61" customFormat="1" ht="12.75" customHeight="1" x14ac:dyDescent="0.2"/>
    <row r="168" s="61" customFormat="1" ht="12.75" customHeight="1" x14ac:dyDescent="0.2"/>
    <row r="169" s="61" customFormat="1" ht="12.75" customHeight="1" x14ac:dyDescent="0.2"/>
    <row r="170" s="61" customFormat="1" ht="12.75" customHeight="1" x14ac:dyDescent="0.2"/>
    <row r="171" s="86" customFormat="1" ht="12.75" customHeight="1" x14ac:dyDescent="0.2"/>
    <row r="172" ht="12.75" customHeight="1" x14ac:dyDescent="0.3"/>
    <row r="173" s="132" customFormat="1" ht="12.75" customHeight="1" x14ac:dyDescent="0.2"/>
    <row r="174" ht="12.75" customHeight="1" x14ac:dyDescent="0.3"/>
    <row r="175" s="61" customFormat="1" ht="12.75" customHeight="1" x14ac:dyDescent="0.2"/>
    <row r="176" s="61" customFormat="1" ht="12.75" customHeight="1" x14ac:dyDescent="0.2"/>
    <row r="177" s="61" customFormat="1" ht="12.75" customHeight="1" x14ac:dyDescent="0.2"/>
    <row r="178" s="61" customFormat="1" ht="12.75" customHeight="1" x14ac:dyDescent="0.2"/>
    <row r="179" s="61" customFormat="1" ht="12.75" customHeight="1" x14ac:dyDescent="0.2"/>
    <row r="180" s="61" customFormat="1" ht="12.75" customHeight="1" x14ac:dyDescent="0.2"/>
  </sheetData>
  <mergeCells count="91">
    <mergeCell ref="A3:K3"/>
    <mergeCell ref="E4:I4"/>
    <mergeCell ref="A5:C5"/>
    <mergeCell ref="E5:I5"/>
    <mergeCell ref="E6:I6"/>
    <mergeCell ref="E10:I10"/>
    <mergeCell ref="E11:I11"/>
    <mergeCell ref="E37:I37"/>
    <mergeCell ref="E38:I38"/>
    <mergeCell ref="A17:A18"/>
    <mergeCell ref="B17:B18"/>
    <mergeCell ref="C17:C18"/>
    <mergeCell ref="D17:D18"/>
    <mergeCell ref="E17:I18"/>
    <mergeCell ref="O17:O18"/>
    <mergeCell ref="E19:I19"/>
    <mergeCell ref="E21:I21"/>
    <mergeCell ref="E22:I22"/>
    <mergeCell ref="E23:I23"/>
    <mergeCell ref="O23:O24"/>
    <mergeCell ref="E24:I24"/>
    <mergeCell ref="K17:K18"/>
    <mergeCell ref="L17:L18"/>
    <mergeCell ref="M17:M18"/>
    <mergeCell ref="N17:N18"/>
    <mergeCell ref="E45:I45"/>
    <mergeCell ref="E46:J46"/>
    <mergeCell ref="E47:I47"/>
    <mergeCell ref="E48:I48"/>
    <mergeCell ref="E25:I25"/>
    <mergeCell ref="E26:I26"/>
    <mergeCell ref="E27:I27"/>
    <mergeCell ref="E28:I28"/>
    <mergeCell ref="E32:I32"/>
    <mergeCell ref="E39:I39"/>
    <mergeCell ref="E40:I40"/>
    <mergeCell ref="E49:J49"/>
    <mergeCell ref="E50:I50"/>
    <mergeCell ref="E51:J51"/>
    <mergeCell ref="E52:J52"/>
    <mergeCell ref="E53:I53"/>
    <mergeCell ref="E54:J54"/>
    <mergeCell ref="E55:J55"/>
    <mergeCell ref="E56:I56"/>
    <mergeCell ref="E57:J57"/>
    <mergeCell ref="E58:I58"/>
    <mergeCell ref="E59:J59"/>
    <mergeCell ref="E60:J60"/>
    <mergeCell ref="E61:I61"/>
    <mergeCell ref="E62:J62"/>
    <mergeCell ref="E63:I63"/>
    <mergeCell ref="E64:J64"/>
    <mergeCell ref="E65:J65"/>
    <mergeCell ref="E66:I66"/>
    <mergeCell ref="E67:J67"/>
    <mergeCell ref="E68:J68"/>
    <mergeCell ref="E69:J69"/>
    <mergeCell ref="E70:I70"/>
    <mergeCell ref="E71:I71"/>
    <mergeCell ref="E72:J72"/>
    <mergeCell ref="E73:J73"/>
    <mergeCell ref="E74:J74"/>
    <mergeCell ref="E75:J75"/>
    <mergeCell ref="E77:J77"/>
    <mergeCell ref="E78:J78"/>
    <mergeCell ref="E79:J79"/>
    <mergeCell ref="E80:J80"/>
    <mergeCell ref="E81:I81"/>
    <mergeCell ref="E82:J82"/>
    <mergeCell ref="E83:I83"/>
    <mergeCell ref="E86:J86"/>
    <mergeCell ref="E87:J87"/>
    <mergeCell ref="E88:I88"/>
    <mergeCell ref="E89:J89"/>
    <mergeCell ref="E90:I90"/>
    <mergeCell ref="E91:I91"/>
    <mergeCell ref="E92:J92"/>
    <mergeCell ref="E93:I93"/>
    <mergeCell ref="E94:I94"/>
    <mergeCell ref="E95:J95"/>
    <mergeCell ref="E96:I96"/>
    <mergeCell ref="E97:J97"/>
    <mergeCell ref="E98:I98"/>
    <mergeCell ref="E99:I99"/>
    <mergeCell ref="E100:I100"/>
    <mergeCell ref="E101:I101"/>
    <mergeCell ref="A112:L112"/>
    <mergeCell ref="E107:J107"/>
    <mergeCell ref="E106:J106"/>
    <mergeCell ref="E105:J105"/>
    <mergeCell ref="E110:J110"/>
  </mergeCells>
  <pageMargins left="0.7" right="0.7" top="0.75" bottom="0.75" header="0.3" footer="0.3"/>
  <pageSetup paperSize="9" scale="73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3"/>
  <sheetViews>
    <sheetView workbookViewId="0">
      <selection activeCell="G8" sqref="G8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2"/>
      <c r="C1" s="2"/>
      <c r="D1" s="2"/>
      <c r="E1" s="3"/>
      <c r="F1" s="3"/>
      <c r="G1" s="3"/>
    </row>
    <row r="2" spans="2:7" ht="15.75" customHeight="1" x14ac:dyDescent="0.3">
      <c r="B2" s="268" t="s">
        <v>30</v>
      </c>
      <c r="C2" s="268"/>
      <c r="D2" s="268"/>
      <c r="E2" s="268"/>
      <c r="F2" s="268"/>
      <c r="G2" s="268"/>
    </row>
    <row r="3" spans="2:7" ht="17.399999999999999" x14ac:dyDescent="0.3">
      <c r="B3" s="2"/>
      <c r="C3" s="2"/>
      <c r="D3" s="2"/>
      <c r="E3" s="3"/>
      <c r="F3" s="3"/>
      <c r="G3" s="3"/>
    </row>
    <row r="4" spans="2:7" ht="26.4" x14ac:dyDescent="0.3">
      <c r="B4" s="32" t="s">
        <v>2</v>
      </c>
      <c r="C4" s="32" t="s">
        <v>156</v>
      </c>
      <c r="D4" s="32" t="s">
        <v>157</v>
      </c>
      <c r="E4" s="32" t="s">
        <v>158</v>
      </c>
      <c r="F4" s="32" t="s">
        <v>9</v>
      </c>
      <c r="G4" s="32" t="s">
        <v>31</v>
      </c>
    </row>
    <row r="5" spans="2:7" x14ac:dyDescent="0.3">
      <c r="B5" s="32">
        <v>1</v>
      </c>
      <c r="C5" s="32">
        <v>2</v>
      </c>
      <c r="D5" s="32">
        <v>3</v>
      </c>
      <c r="E5" s="32">
        <v>4</v>
      </c>
      <c r="F5" s="32" t="s">
        <v>147</v>
      </c>
      <c r="G5" s="32" t="s">
        <v>148</v>
      </c>
    </row>
    <row r="6" spans="2:7" s="152" customFormat="1" ht="15.75" customHeight="1" x14ac:dyDescent="0.3">
      <c r="B6" s="149" t="s">
        <v>21</v>
      </c>
      <c r="C6" s="150"/>
      <c r="D6" s="150"/>
      <c r="E6" s="150"/>
      <c r="F6" s="151" t="e">
        <f>E6/C6*100</f>
        <v>#DIV/0!</v>
      </c>
      <c r="G6" s="151" t="e">
        <f>E6/D6*100</f>
        <v>#DIV/0!</v>
      </c>
    </row>
    <row r="7" spans="2:7" s="152" customFormat="1" ht="15.75" customHeight="1" x14ac:dyDescent="0.3">
      <c r="B7" s="149" t="s">
        <v>128</v>
      </c>
      <c r="C7" s="150"/>
      <c r="D7" s="150"/>
      <c r="E7" s="150"/>
      <c r="F7" s="151" t="e">
        <f>E7/C7*100</f>
        <v>#DIV/0!</v>
      </c>
      <c r="G7" s="151" t="e">
        <f>E7/D7*100</f>
        <v>#DIV/0!</v>
      </c>
    </row>
    <row r="8" spans="2:7" s="152" customFormat="1" x14ac:dyDescent="0.3">
      <c r="B8" s="153" t="s">
        <v>130</v>
      </c>
      <c r="C8" s="150">
        <v>472210.72</v>
      </c>
      <c r="D8" s="150">
        <v>1130808</v>
      </c>
      <c r="E8" s="151">
        <v>565169.31999999995</v>
      </c>
      <c r="F8" s="151">
        <f>E8/C8*100</f>
        <v>119.68583008873665</v>
      </c>
      <c r="G8" s="151">
        <f>E8/D8*100</f>
        <v>49.979246697936333</v>
      </c>
    </row>
    <row r="9" spans="2:7" s="152" customFormat="1" x14ac:dyDescent="0.3">
      <c r="B9" s="154" t="s">
        <v>129</v>
      </c>
      <c r="C9" s="150">
        <v>472210.72</v>
      </c>
      <c r="D9" s="150">
        <v>1130808</v>
      </c>
      <c r="E9" s="151">
        <v>565169.31999999995</v>
      </c>
      <c r="F9" s="151">
        <f>E9/C9*100</f>
        <v>119.68583008873665</v>
      </c>
      <c r="G9" s="151">
        <f>E9/D9*100</f>
        <v>49.979246697936333</v>
      </c>
    </row>
    <row r="10" spans="2:7" x14ac:dyDescent="0.3">
      <c r="B10" s="11"/>
      <c r="C10" s="4"/>
      <c r="D10" s="4"/>
      <c r="E10" s="25"/>
      <c r="F10" s="25"/>
      <c r="G10" s="25"/>
    </row>
    <row r="11" spans="2:7" x14ac:dyDescent="0.3">
      <c r="B11" s="6"/>
      <c r="C11" s="4"/>
      <c r="D11" s="5"/>
      <c r="E11" s="25"/>
      <c r="F11" s="25"/>
      <c r="G11" s="25"/>
    </row>
    <row r="12" spans="2:7" x14ac:dyDescent="0.3">
      <c r="B12" s="27"/>
      <c r="C12" s="4"/>
      <c r="D12" s="5"/>
      <c r="E12" s="25"/>
      <c r="F12" s="25"/>
      <c r="G12" s="25"/>
    </row>
    <row r="13" spans="2:7" x14ac:dyDescent="0.3">
      <c r="B13" s="10"/>
      <c r="C13" s="4"/>
      <c r="D13" s="5"/>
      <c r="E13" s="25"/>
      <c r="F13" s="25"/>
      <c r="G13" s="25"/>
    </row>
  </sheetData>
  <mergeCells count="1">
    <mergeCell ref="B2:G2"/>
  </mergeCells>
  <pageMargins left="0.7" right="0.7" top="0.75" bottom="0.75" header="0.3" footer="0.3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6"/>
  <sheetViews>
    <sheetView workbookViewId="0">
      <selection activeCell="L10" sqref="L10"/>
    </sheetView>
  </sheetViews>
  <sheetFormatPr defaultRowHeight="14.4" x14ac:dyDescent="0.3"/>
  <cols>
    <col min="2" max="2" width="7.44140625" bestFit="1" customWidth="1"/>
    <col min="3" max="3" width="8.44140625" bestFit="1" customWidth="1"/>
    <col min="4" max="4" width="8.44140625" customWidth="1"/>
    <col min="5" max="5" width="5.44140625" bestFit="1" customWidth="1"/>
    <col min="6" max="9" width="25.33203125" customWidth="1"/>
    <col min="10" max="11" width="15.6640625" customWidth="1"/>
  </cols>
  <sheetData>
    <row r="1" spans="2:11" ht="18" customHeight="1" x14ac:dyDescent="0.3">
      <c r="B1" s="2"/>
      <c r="C1" s="2"/>
      <c r="D1" s="2"/>
      <c r="E1" s="2"/>
      <c r="F1" s="2"/>
      <c r="G1" s="2"/>
      <c r="H1" s="2"/>
      <c r="I1" s="2"/>
      <c r="J1" s="2"/>
      <c r="K1" s="2"/>
    </row>
    <row r="2" spans="2:11" ht="18" customHeight="1" x14ac:dyDescent="0.3">
      <c r="B2" s="268" t="s">
        <v>45</v>
      </c>
      <c r="C2" s="268"/>
      <c r="D2" s="268"/>
      <c r="E2" s="268"/>
      <c r="F2" s="268"/>
      <c r="G2" s="268"/>
      <c r="H2" s="268"/>
      <c r="I2" s="268"/>
      <c r="J2" s="268"/>
      <c r="K2" s="268"/>
    </row>
    <row r="3" spans="2:11" ht="15.75" customHeight="1" x14ac:dyDescent="0.3">
      <c r="B3" s="268" t="s">
        <v>22</v>
      </c>
      <c r="C3" s="268"/>
      <c r="D3" s="268"/>
      <c r="E3" s="268"/>
      <c r="F3" s="268"/>
      <c r="G3" s="268"/>
      <c r="H3" s="268"/>
      <c r="I3" s="268"/>
      <c r="J3" s="268"/>
      <c r="K3" s="268"/>
    </row>
    <row r="4" spans="2:11" ht="17.399999999999999" x14ac:dyDescent="0.3">
      <c r="B4" s="2"/>
      <c r="C4" s="2"/>
      <c r="D4" s="2"/>
      <c r="E4" s="2"/>
      <c r="F4" s="2"/>
      <c r="G4" s="2"/>
      <c r="H4" s="2"/>
      <c r="I4" s="3"/>
      <c r="J4" s="3"/>
      <c r="K4" s="3"/>
    </row>
    <row r="5" spans="2:11" ht="25.5" customHeight="1" x14ac:dyDescent="0.3">
      <c r="B5" s="269" t="s">
        <v>2</v>
      </c>
      <c r="C5" s="270"/>
      <c r="D5" s="270"/>
      <c r="E5" s="270"/>
      <c r="F5" s="271"/>
      <c r="G5" s="33" t="s">
        <v>159</v>
      </c>
      <c r="H5" s="33" t="s">
        <v>157</v>
      </c>
      <c r="I5" s="33" t="s">
        <v>160</v>
      </c>
      <c r="J5" s="33" t="s">
        <v>9</v>
      </c>
      <c r="K5" s="33" t="s">
        <v>31</v>
      </c>
    </row>
    <row r="6" spans="2:11" x14ac:dyDescent="0.3">
      <c r="B6" s="269">
        <v>1</v>
      </c>
      <c r="C6" s="270"/>
      <c r="D6" s="270"/>
      <c r="E6" s="270"/>
      <c r="F6" s="271"/>
      <c r="G6" s="33">
        <v>2</v>
      </c>
      <c r="H6" s="33">
        <v>3</v>
      </c>
      <c r="I6" s="33">
        <v>4</v>
      </c>
      <c r="J6" s="33" t="s">
        <v>147</v>
      </c>
      <c r="K6" s="33" t="s">
        <v>148</v>
      </c>
    </row>
    <row r="7" spans="2:11" ht="26.4" x14ac:dyDescent="0.3">
      <c r="B7" s="6">
        <v>8</v>
      </c>
      <c r="C7" s="6"/>
      <c r="D7" s="6"/>
      <c r="E7" s="6"/>
      <c r="F7" s="6" t="s">
        <v>3</v>
      </c>
      <c r="G7" s="4"/>
      <c r="H7" s="4"/>
      <c r="I7" s="25"/>
      <c r="J7" s="25"/>
      <c r="K7" s="25"/>
    </row>
    <row r="8" spans="2:11" x14ac:dyDescent="0.3">
      <c r="B8" s="6"/>
      <c r="C8" s="10">
        <v>84</v>
      </c>
      <c r="D8" s="10"/>
      <c r="E8" s="10"/>
      <c r="F8" s="10" t="s">
        <v>6</v>
      </c>
      <c r="G8" s="4"/>
      <c r="H8" s="4"/>
      <c r="I8" s="25"/>
      <c r="J8" s="25"/>
      <c r="K8" s="25"/>
    </row>
    <row r="9" spans="2:11" ht="52.8" x14ac:dyDescent="0.3">
      <c r="B9" s="7"/>
      <c r="C9" s="7"/>
      <c r="D9" s="7">
        <v>841</v>
      </c>
      <c r="E9" s="7"/>
      <c r="F9" s="26" t="s">
        <v>23</v>
      </c>
      <c r="G9" s="4"/>
      <c r="H9" s="4"/>
      <c r="I9" s="25"/>
      <c r="J9" s="25"/>
      <c r="K9" s="25"/>
    </row>
    <row r="10" spans="2:11" ht="26.4" x14ac:dyDescent="0.3">
      <c r="B10" s="7"/>
      <c r="C10" s="7"/>
      <c r="D10" s="7"/>
      <c r="E10" s="7">
        <v>8413</v>
      </c>
      <c r="F10" s="26" t="s">
        <v>24</v>
      </c>
      <c r="G10" s="4"/>
      <c r="H10" s="4"/>
      <c r="I10" s="25"/>
      <c r="J10" s="25"/>
      <c r="K10" s="25"/>
    </row>
    <row r="11" spans="2:11" x14ac:dyDescent="0.3">
      <c r="B11" s="7"/>
      <c r="C11" s="7"/>
      <c r="D11" s="7"/>
      <c r="E11" s="8" t="s">
        <v>12</v>
      </c>
      <c r="F11" s="12"/>
      <c r="G11" s="4"/>
      <c r="H11" s="4"/>
      <c r="I11" s="25"/>
      <c r="J11" s="25"/>
      <c r="K11" s="25"/>
    </row>
    <row r="12" spans="2:11" ht="26.4" x14ac:dyDescent="0.3">
      <c r="B12" s="9">
        <v>5</v>
      </c>
      <c r="C12" s="9"/>
      <c r="D12" s="9"/>
      <c r="E12" s="9"/>
      <c r="F12" s="19" t="s">
        <v>4</v>
      </c>
      <c r="G12" s="4"/>
      <c r="H12" s="4"/>
      <c r="I12" s="25"/>
      <c r="J12" s="25"/>
      <c r="K12" s="25"/>
    </row>
    <row r="13" spans="2:11" ht="26.4" x14ac:dyDescent="0.3">
      <c r="B13" s="10"/>
      <c r="C13" s="10">
        <v>54</v>
      </c>
      <c r="D13" s="10"/>
      <c r="E13" s="10"/>
      <c r="F13" s="20" t="s">
        <v>7</v>
      </c>
      <c r="G13" s="4"/>
      <c r="H13" s="5"/>
      <c r="I13" s="25"/>
      <c r="J13" s="25"/>
      <c r="K13" s="25"/>
    </row>
    <row r="14" spans="2:11" ht="66" x14ac:dyDescent="0.3">
      <c r="B14" s="10"/>
      <c r="C14" s="10"/>
      <c r="D14" s="10">
        <v>541</v>
      </c>
      <c r="E14" s="26"/>
      <c r="F14" s="26" t="s">
        <v>25</v>
      </c>
      <c r="G14" s="4"/>
      <c r="H14" s="5"/>
      <c r="I14" s="25"/>
      <c r="J14" s="25"/>
      <c r="K14" s="25"/>
    </row>
    <row r="15" spans="2:11" ht="39.6" x14ac:dyDescent="0.3">
      <c r="B15" s="10"/>
      <c r="C15" s="10"/>
      <c r="D15" s="10"/>
      <c r="E15" s="26">
        <v>5413</v>
      </c>
      <c r="F15" s="26" t="s">
        <v>26</v>
      </c>
      <c r="G15" s="4"/>
      <c r="H15" s="5"/>
      <c r="I15" s="25"/>
      <c r="J15" s="25"/>
      <c r="K15" s="25"/>
    </row>
    <row r="16" spans="2:11" x14ac:dyDescent="0.3">
      <c r="B16" s="11" t="s">
        <v>8</v>
      </c>
      <c r="C16" s="9"/>
      <c r="D16" s="9"/>
      <c r="E16" s="9"/>
      <c r="F16" s="19" t="s">
        <v>12</v>
      </c>
      <c r="G16" s="4"/>
      <c r="H16" s="4"/>
      <c r="I16" s="25"/>
      <c r="J16" s="25"/>
      <c r="K16" s="25"/>
    </row>
  </sheetData>
  <mergeCells count="4">
    <mergeCell ref="B5:F5"/>
    <mergeCell ref="B2:K2"/>
    <mergeCell ref="B3:K3"/>
    <mergeCell ref="B6:F6"/>
  </mergeCells>
  <pageMargins left="0.7" right="0.7" top="0.75" bottom="0.75" header="0.3" footer="0.3"/>
  <pageSetup paperSize="9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26"/>
  <sheetViews>
    <sheetView workbookViewId="0">
      <selection activeCell="C4" sqref="C4"/>
    </sheetView>
  </sheetViews>
  <sheetFormatPr defaultRowHeight="14.4" x14ac:dyDescent="0.3"/>
  <cols>
    <col min="2" max="2" width="37.6640625" customWidth="1"/>
    <col min="3" max="5" width="25.33203125" customWidth="1"/>
    <col min="6" max="7" width="15.6640625" customWidth="1"/>
  </cols>
  <sheetData>
    <row r="1" spans="2:7" ht="17.399999999999999" x14ac:dyDescent="0.3">
      <c r="B1" s="2"/>
      <c r="C1" s="2"/>
      <c r="D1" s="2"/>
      <c r="E1" s="3"/>
      <c r="F1" s="3"/>
      <c r="G1" s="3"/>
    </row>
    <row r="2" spans="2:7" ht="15.75" customHeight="1" x14ac:dyDescent="0.3">
      <c r="B2" s="268" t="s">
        <v>27</v>
      </c>
      <c r="C2" s="268"/>
      <c r="D2" s="268"/>
      <c r="E2" s="268"/>
      <c r="F2" s="268"/>
      <c r="G2" s="268"/>
    </row>
    <row r="3" spans="2:7" ht="17.399999999999999" x14ac:dyDescent="0.3">
      <c r="B3" s="2"/>
      <c r="C3" s="2"/>
      <c r="D3" s="2"/>
      <c r="E3" s="3"/>
      <c r="F3" s="3"/>
      <c r="G3" s="3"/>
    </row>
    <row r="4" spans="2:7" ht="26.4" x14ac:dyDescent="0.3">
      <c r="B4" s="32" t="s">
        <v>2</v>
      </c>
      <c r="C4" s="32" t="s">
        <v>161</v>
      </c>
      <c r="D4" s="32" t="s">
        <v>162</v>
      </c>
      <c r="E4" s="32" t="s">
        <v>159</v>
      </c>
      <c r="F4" s="32" t="s">
        <v>9</v>
      </c>
      <c r="G4" s="32" t="s">
        <v>31</v>
      </c>
    </row>
    <row r="5" spans="2:7" x14ac:dyDescent="0.3">
      <c r="B5" s="32">
        <v>1</v>
      </c>
      <c r="C5" s="32">
        <v>2</v>
      </c>
      <c r="D5" s="32">
        <v>3</v>
      </c>
      <c r="E5" s="32">
        <v>4</v>
      </c>
      <c r="F5" s="32" t="s">
        <v>147</v>
      </c>
      <c r="G5" s="32" t="s">
        <v>148</v>
      </c>
    </row>
    <row r="6" spans="2:7" x14ac:dyDescent="0.3">
      <c r="B6" s="6" t="s">
        <v>28</v>
      </c>
      <c r="C6" s="4"/>
      <c r="D6" s="5"/>
      <c r="E6" s="25"/>
      <c r="F6" s="25"/>
      <c r="G6" s="25"/>
    </row>
    <row r="7" spans="2:7" x14ac:dyDescent="0.3">
      <c r="B7" s="6" t="s">
        <v>20</v>
      </c>
      <c r="C7" s="4"/>
      <c r="D7" s="4"/>
      <c r="E7" s="25"/>
      <c r="F7" s="25"/>
      <c r="G7" s="25"/>
    </row>
    <row r="8" spans="2:7" x14ac:dyDescent="0.3">
      <c r="B8" s="29" t="s">
        <v>19</v>
      </c>
      <c r="C8" s="4"/>
      <c r="D8" s="4"/>
      <c r="E8" s="25"/>
      <c r="F8" s="25"/>
      <c r="G8" s="25"/>
    </row>
    <row r="9" spans="2:7" x14ac:dyDescent="0.3">
      <c r="B9" s="28" t="s">
        <v>18</v>
      </c>
      <c r="C9" s="4"/>
      <c r="D9" s="4"/>
      <c r="E9" s="25"/>
      <c r="F9" s="25"/>
      <c r="G9" s="25"/>
    </row>
    <row r="10" spans="2:7" x14ac:dyDescent="0.3">
      <c r="B10" s="28" t="s">
        <v>12</v>
      </c>
      <c r="C10" s="4"/>
      <c r="D10" s="4"/>
      <c r="E10" s="25"/>
      <c r="F10" s="25"/>
      <c r="G10" s="25"/>
    </row>
    <row r="11" spans="2:7" x14ac:dyDescent="0.3">
      <c r="B11" s="6" t="s">
        <v>17</v>
      </c>
      <c r="C11" s="4"/>
      <c r="D11" s="5"/>
      <c r="E11" s="25"/>
      <c r="F11" s="25"/>
      <c r="G11" s="25"/>
    </row>
    <row r="12" spans="2:7" x14ac:dyDescent="0.3">
      <c r="B12" s="27" t="s">
        <v>16</v>
      </c>
      <c r="C12" s="4"/>
      <c r="D12" s="5"/>
      <c r="E12" s="25"/>
      <c r="F12" s="25"/>
      <c r="G12" s="25"/>
    </row>
    <row r="13" spans="2:7" x14ac:dyDescent="0.3">
      <c r="B13" s="6" t="s">
        <v>15</v>
      </c>
      <c r="C13" s="4"/>
      <c r="D13" s="5"/>
      <c r="E13" s="25"/>
      <c r="F13" s="25"/>
      <c r="G13" s="25"/>
    </row>
    <row r="14" spans="2:7" x14ac:dyDescent="0.3">
      <c r="B14" s="27" t="s">
        <v>14</v>
      </c>
      <c r="C14" s="4"/>
      <c r="D14" s="5"/>
      <c r="E14" s="25"/>
      <c r="F14" s="25"/>
      <c r="G14" s="25"/>
    </row>
    <row r="15" spans="2:7" x14ac:dyDescent="0.3">
      <c r="B15" s="10" t="s">
        <v>8</v>
      </c>
      <c r="C15" s="4"/>
      <c r="D15" s="5"/>
      <c r="E15" s="25"/>
      <c r="F15" s="25"/>
      <c r="G15" s="25"/>
    </row>
    <row r="16" spans="2:7" x14ac:dyDescent="0.3">
      <c r="B16" s="27"/>
      <c r="C16" s="4"/>
      <c r="D16" s="5"/>
      <c r="E16" s="25"/>
      <c r="F16" s="25"/>
      <c r="G16" s="25"/>
    </row>
    <row r="17" spans="2:7" ht="15.75" customHeight="1" x14ac:dyDescent="0.3">
      <c r="B17" s="6" t="s">
        <v>29</v>
      </c>
      <c r="C17" s="4"/>
      <c r="D17" s="5"/>
      <c r="E17" s="25"/>
      <c r="F17" s="25"/>
      <c r="G17" s="25"/>
    </row>
    <row r="18" spans="2:7" ht="15.75" customHeight="1" x14ac:dyDescent="0.3">
      <c r="B18" s="6" t="s">
        <v>20</v>
      </c>
      <c r="C18" s="4"/>
      <c r="D18" s="4"/>
      <c r="E18" s="25"/>
      <c r="F18" s="25"/>
      <c r="G18" s="25"/>
    </row>
    <row r="19" spans="2:7" x14ac:dyDescent="0.3">
      <c r="B19" s="29" t="s">
        <v>19</v>
      </c>
      <c r="C19" s="4"/>
      <c r="D19" s="4"/>
      <c r="E19" s="25"/>
      <c r="F19" s="25"/>
      <c r="G19" s="25"/>
    </row>
    <row r="20" spans="2:7" x14ac:dyDescent="0.3">
      <c r="B20" s="28" t="s">
        <v>18</v>
      </c>
      <c r="C20" s="4"/>
      <c r="D20" s="4"/>
      <c r="E20" s="25"/>
      <c r="F20" s="25"/>
      <c r="G20" s="25"/>
    </row>
    <row r="21" spans="2:7" x14ac:dyDescent="0.3">
      <c r="B21" s="28" t="s">
        <v>12</v>
      </c>
      <c r="C21" s="4"/>
      <c r="D21" s="4"/>
      <c r="E21" s="25"/>
      <c r="F21" s="25"/>
      <c r="G21" s="25"/>
    </row>
    <row r="22" spans="2:7" x14ac:dyDescent="0.3">
      <c r="B22" s="6" t="s">
        <v>17</v>
      </c>
      <c r="C22" s="4"/>
      <c r="D22" s="5"/>
      <c r="E22" s="25"/>
      <c r="F22" s="25"/>
      <c r="G22" s="25"/>
    </row>
    <row r="23" spans="2:7" x14ac:dyDescent="0.3">
      <c r="B23" s="27" t="s">
        <v>16</v>
      </c>
      <c r="C23" s="4"/>
      <c r="D23" s="5"/>
      <c r="E23" s="25"/>
      <c r="F23" s="25"/>
      <c r="G23" s="25"/>
    </row>
    <row r="24" spans="2:7" x14ac:dyDescent="0.3">
      <c r="B24" s="6" t="s">
        <v>15</v>
      </c>
      <c r="C24" s="4"/>
      <c r="D24" s="5"/>
      <c r="E24" s="25"/>
      <c r="F24" s="25"/>
      <c r="G24" s="25"/>
    </row>
    <row r="25" spans="2:7" x14ac:dyDescent="0.3">
      <c r="B25" s="27" t="s">
        <v>14</v>
      </c>
      <c r="C25" s="4"/>
      <c r="D25" s="5"/>
      <c r="E25" s="25"/>
      <c r="F25" s="25"/>
      <c r="G25" s="25"/>
    </row>
    <row r="26" spans="2:7" x14ac:dyDescent="0.3">
      <c r="B26" s="10" t="s">
        <v>8</v>
      </c>
      <c r="C26" s="4"/>
      <c r="D26" s="5"/>
      <c r="E26" s="25"/>
      <c r="F26" s="25"/>
      <c r="G26" s="25"/>
    </row>
  </sheetData>
  <mergeCells count="1">
    <mergeCell ref="B2:G2"/>
  </mergeCells>
  <pageMargins left="0.7" right="0.7" top="0.75" bottom="0.75" header="0.3" footer="0.3"/>
  <pageSetup paperSize="9" scale="73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6"/>
  <sheetViews>
    <sheetView workbookViewId="0">
      <selection activeCell="L25" sqref="L25"/>
    </sheetView>
  </sheetViews>
  <sheetFormatPr defaultRowHeight="14.4" x14ac:dyDescent="0.3"/>
  <cols>
    <col min="1" max="1" width="4.44140625" customWidth="1"/>
    <col min="2" max="2" width="4.33203125" customWidth="1"/>
    <col min="3" max="3" width="6.33203125" customWidth="1"/>
    <col min="4" max="4" width="8" style="160" customWidth="1"/>
    <col min="9" max="9" width="13.6640625" customWidth="1"/>
    <col min="10" max="10" width="0.88671875" hidden="1" customWidth="1"/>
    <col min="11" max="11" width="16.33203125" customWidth="1"/>
    <col min="12" max="12" width="17.33203125" customWidth="1"/>
    <col min="13" max="13" width="17.88671875" customWidth="1"/>
    <col min="14" max="14" width="13" customWidth="1"/>
    <col min="15" max="15" width="14.109375" customWidth="1"/>
    <col min="153" max="153" width="4.44140625" customWidth="1"/>
    <col min="154" max="154" width="4.33203125" customWidth="1"/>
    <col min="155" max="155" width="6.33203125" customWidth="1"/>
    <col min="156" max="156" width="8" customWidth="1"/>
    <col min="161" max="161" width="13.6640625" customWidth="1"/>
    <col min="162" max="162" width="0" hidden="1" customWidth="1"/>
    <col min="163" max="166" width="13.88671875" customWidth="1"/>
    <col min="167" max="168" width="8.6640625" customWidth="1"/>
    <col min="409" max="409" width="4.44140625" customWidth="1"/>
    <col min="410" max="410" width="4.33203125" customWidth="1"/>
    <col min="411" max="411" width="6.33203125" customWidth="1"/>
    <col min="412" max="412" width="8" customWidth="1"/>
    <col min="417" max="417" width="13.6640625" customWidth="1"/>
    <col min="418" max="418" width="0" hidden="1" customWidth="1"/>
    <col min="419" max="422" width="13.88671875" customWidth="1"/>
    <col min="423" max="424" width="8.6640625" customWidth="1"/>
    <col min="665" max="665" width="4.44140625" customWidth="1"/>
    <col min="666" max="666" width="4.33203125" customWidth="1"/>
    <col min="667" max="667" width="6.33203125" customWidth="1"/>
    <col min="668" max="668" width="8" customWidth="1"/>
    <col min="673" max="673" width="13.6640625" customWidth="1"/>
    <col min="674" max="674" width="0" hidden="1" customWidth="1"/>
    <col min="675" max="678" width="13.88671875" customWidth="1"/>
    <col min="679" max="680" width="8.6640625" customWidth="1"/>
    <col min="921" max="921" width="4.44140625" customWidth="1"/>
    <col min="922" max="922" width="4.33203125" customWidth="1"/>
    <col min="923" max="923" width="6.33203125" customWidth="1"/>
    <col min="924" max="924" width="8" customWidth="1"/>
    <col min="929" max="929" width="13.6640625" customWidth="1"/>
    <col min="930" max="930" width="0" hidden="1" customWidth="1"/>
    <col min="931" max="934" width="13.88671875" customWidth="1"/>
    <col min="935" max="936" width="8.6640625" customWidth="1"/>
    <col min="1177" max="1177" width="4.44140625" customWidth="1"/>
    <col min="1178" max="1178" width="4.33203125" customWidth="1"/>
    <col min="1179" max="1179" width="6.33203125" customWidth="1"/>
    <col min="1180" max="1180" width="8" customWidth="1"/>
    <col min="1185" max="1185" width="13.6640625" customWidth="1"/>
    <col min="1186" max="1186" width="0" hidden="1" customWidth="1"/>
    <col min="1187" max="1190" width="13.88671875" customWidth="1"/>
    <col min="1191" max="1192" width="8.6640625" customWidth="1"/>
    <col min="1433" max="1433" width="4.44140625" customWidth="1"/>
    <col min="1434" max="1434" width="4.33203125" customWidth="1"/>
    <col min="1435" max="1435" width="6.33203125" customWidth="1"/>
    <col min="1436" max="1436" width="8" customWidth="1"/>
    <col min="1441" max="1441" width="13.6640625" customWidth="1"/>
    <col min="1442" max="1442" width="0" hidden="1" customWidth="1"/>
    <col min="1443" max="1446" width="13.88671875" customWidth="1"/>
    <col min="1447" max="1448" width="8.6640625" customWidth="1"/>
    <col min="1689" max="1689" width="4.44140625" customWidth="1"/>
    <col min="1690" max="1690" width="4.33203125" customWidth="1"/>
    <col min="1691" max="1691" width="6.33203125" customWidth="1"/>
    <col min="1692" max="1692" width="8" customWidth="1"/>
    <col min="1697" max="1697" width="13.6640625" customWidth="1"/>
    <col min="1698" max="1698" width="0" hidden="1" customWidth="1"/>
    <col min="1699" max="1702" width="13.88671875" customWidth="1"/>
    <col min="1703" max="1704" width="8.6640625" customWidth="1"/>
    <col min="1945" max="1945" width="4.44140625" customWidth="1"/>
    <col min="1946" max="1946" width="4.33203125" customWidth="1"/>
    <col min="1947" max="1947" width="6.33203125" customWidth="1"/>
    <col min="1948" max="1948" width="8" customWidth="1"/>
    <col min="1953" max="1953" width="13.6640625" customWidth="1"/>
    <col min="1954" max="1954" width="0" hidden="1" customWidth="1"/>
    <col min="1955" max="1958" width="13.88671875" customWidth="1"/>
    <col min="1959" max="1960" width="8.6640625" customWidth="1"/>
    <col min="2201" max="2201" width="4.44140625" customWidth="1"/>
    <col min="2202" max="2202" width="4.33203125" customWidth="1"/>
    <col min="2203" max="2203" width="6.33203125" customWidth="1"/>
    <col min="2204" max="2204" width="8" customWidth="1"/>
    <col min="2209" max="2209" width="13.6640625" customWidth="1"/>
    <col min="2210" max="2210" width="0" hidden="1" customWidth="1"/>
    <col min="2211" max="2214" width="13.88671875" customWidth="1"/>
    <col min="2215" max="2216" width="8.6640625" customWidth="1"/>
    <col min="2457" max="2457" width="4.44140625" customWidth="1"/>
    <col min="2458" max="2458" width="4.33203125" customWidth="1"/>
    <col min="2459" max="2459" width="6.33203125" customWidth="1"/>
    <col min="2460" max="2460" width="8" customWidth="1"/>
    <col min="2465" max="2465" width="13.6640625" customWidth="1"/>
    <col min="2466" max="2466" width="0" hidden="1" customWidth="1"/>
    <col min="2467" max="2470" width="13.88671875" customWidth="1"/>
    <col min="2471" max="2472" width="8.6640625" customWidth="1"/>
    <col min="2713" max="2713" width="4.44140625" customWidth="1"/>
    <col min="2714" max="2714" width="4.33203125" customWidth="1"/>
    <col min="2715" max="2715" width="6.33203125" customWidth="1"/>
    <col min="2716" max="2716" width="8" customWidth="1"/>
    <col min="2721" max="2721" width="13.6640625" customWidth="1"/>
    <col min="2722" max="2722" width="0" hidden="1" customWidth="1"/>
    <col min="2723" max="2726" width="13.88671875" customWidth="1"/>
    <col min="2727" max="2728" width="8.6640625" customWidth="1"/>
    <col min="2969" max="2969" width="4.44140625" customWidth="1"/>
    <col min="2970" max="2970" width="4.33203125" customWidth="1"/>
    <col min="2971" max="2971" width="6.33203125" customWidth="1"/>
    <col min="2972" max="2972" width="8" customWidth="1"/>
    <col min="2977" max="2977" width="13.6640625" customWidth="1"/>
    <col min="2978" max="2978" width="0" hidden="1" customWidth="1"/>
    <col min="2979" max="2982" width="13.88671875" customWidth="1"/>
    <col min="2983" max="2984" width="8.6640625" customWidth="1"/>
    <col min="3225" max="3225" width="4.44140625" customWidth="1"/>
    <col min="3226" max="3226" width="4.33203125" customWidth="1"/>
    <col min="3227" max="3227" width="6.33203125" customWidth="1"/>
    <col min="3228" max="3228" width="8" customWidth="1"/>
    <col min="3233" max="3233" width="13.6640625" customWidth="1"/>
    <col min="3234" max="3234" width="0" hidden="1" customWidth="1"/>
    <col min="3235" max="3238" width="13.88671875" customWidth="1"/>
    <col min="3239" max="3240" width="8.6640625" customWidth="1"/>
    <col min="3481" max="3481" width="4.44140625" customWidth="1"/>
    <col min="3482" max="3482" width="4.33203125" customWidth="1"/>
    <col min="3483" max="3483" width="6.33203125" customWidth="1"/>
    <col min="3484" max="3484" width="8" customWidth="1"/>
    <col min="3489" max="3489" width="13.6640625" customWidth="1"/>
    <col min="3490" max="3490" width="0" hidden="1" customWidth="1"/>
    <col min="3491" max="3494" width="13.88671875" customWidth="1"/>
    <col min="3495" max="3496" width="8.6640625" customWidth="1"/>
    <col min="3737" max="3737" width="4.44140625" customWidth="1"/>
    <col min="3738" max="3738" width="4.33203125" customWidth="1"/>
    <col min="3739" max="3739" width="6.33203125" customWidth="1"/>
    <col min="3740" max="3740" width="8" customWidth="1"/>
    <col min="3745" max="3745" width="13.6640625" customWidth="1"/>
    <col min="3746" max="3746" width="0" hidden="1" customWidth="1"/>
    <col min="3747" max="3750" width="13.88671875" customWidth="1"/>
    <col min="3751" max="3752" width="8.6640625" customWidth="1"/>
    <col min="3993" max="3993" width="4.44140625" customWidth="1"/>
    <col min="3994" max="3994" width="4.33203125" customWidth="1"/>
    <col min="3995" max="3995" width="6.33203125" customWidth="1"/>
    <col min="3996" max="3996" width="8" customWidth="1"/>
    <col min="4001" max="4001" width="13.6640625" customWidth="1"/>
    <col min="4002" max="4002" width="0" hidden="1" customWidth="1"/>
    <col min="4003" max="4006" width="13.88671875" customWidth="1"/>
    <col min="4007" max="4008" width="8.6640625" customWidth="1"/>
    <col min="4249" max="4249" width="4.44140625" customWidth="1"/>
    <col min="4250" max="4250" width="4.33203125" customWidth="1"/>
    <col min="4251" max="4251" width="6.33203125" customWidth="1"/>
    <col min="4252" max="4252" width="8" customWidth="1"/>
    <col min="4257" max="4257" width="13.6640625" customWidth="1"/>
    <col min="4258" max="4258" width="0" hidden="1" customWidth="1"/>
    <col min="4259" max="4262" width="13.88671875" customWidth="1"/>
    <col min="4263" max="4264" width="8.6640625" customWidth="1"/>
    <col min="4505" max="4505" width="4.44140625" customWidth="1"/>
    <col min="4506" max="4506" width="4.33203125" customWidth="1"/>
    <col min="4507" max="4507" width="6.33203125" customWidth="1"/>
    <col min="4508" max="4508" width="8" customWidth="1"/>
    <col min="4513" max="4513" width="13.6640625" customWidth="1"/>
    <col min="4514" max="4514" width="0" hidden="1" customWidth="1"/>
    <col min="4515" max="4518" width="13.88671875" customWidth="1"/>
    <col min="4519" max="4520" width="8.6640625" customWidth="1"/>
    <col min="4761" max="4761" width="4.44140625" customWidth="1"/>
    <col min="4762" max="4762" width="4.33203125" customWidth="1"/>
    <col min="4763" max="4763" width="6.33203125" customWidth="1"/>
    <col min="4764" max="4764" width="8" customWidth="1"/>
    <col min="4769" max="4769" width="13.6640625" customWidth="1"/>
    <col min="4770" max="4770" width="0" hidden="1" customWidth="1"/>
    <col min="4771" max="4774" width="13.88671875" customWidth="1"/>
    <col min="4775" max="4776" width="8.6640625" customWidth="1"/>
    <col min="5017" max="5017" width="4.44140625" customWidth="1"/>
    <col min="5018" max="5018" width="4.33203125" customWidth="1"/>
    <col min="5019" max="5019" width="6.33203125" customWidth="1"/>
    <col min="5020" max="5020" width="8" customWidth="1"/>
    <col min="5025" max="5025" width="13.6640625" customWidth="1"/>
    <col min="5026" max="5026" width="0" hidden="1" customWidth="1"/>
    <col min="5027" max="5030" width="13.88671875" customWidth="1"/>
    <col min="5031" max="5032" width="8.6640625" customWidth="1"/>
    <col min="5273" max="5273" width="4.44140625" customWidth="1"/>
    <col min="5274" max="5274" width="4.33203125" customWidth="1"/>
    <col min="5275" max="5275" width="6.33203125" customWidth="1"/>
    <col min="5276" max="5276" width="8" customWidth="1"/>
    <col min="5281" max="5281" width="13.6640625" customWidth="1"/>
    <col min="5282" max="5282" width="0" hidden="1" customWidth="1"/>
    <col min="5283" max="5286" width="13.88671875" customWidth="1"/>
    <col min="5287" max="5288" width="8.6640625" customWidth="1"/>
    <col min="5529" max="5529" width="4.44140625" customWidth="1"/>
    <col min="5530" max="5530" width="4.33203125" customWidth="1"/>
    <col min="5531" max="5531" width="6.33203125" customWidth="1"/>
    <col min="5532" max="5532" width="8" customWidth="1"/>
    <col min="5537" max="5537" width="13.6640625" customWidth="1"/>
    <col min="5538" max="5538" width="0" hidden="1" customWidth="1"/>
    <col min="5539" max="5542" width="13.88671875" customWidth="1"/>
    <col min="5543" max="5544" width="8.6640625" customWidth="1"/>
    <col min="5785" max="5785" width="4.44140625" customWidth="1"/>
    <col min="5786" max="5786" width="4.33203125" customWidth="1"/>
    <col min="5787" max="5787" width="6.33203125" customWidth="1"/>
    <col min="5788" max="5788" width="8" customWidth="1"/>
    <col min="5793" max="5793" width="13.6640625" customWidth="1"/>
    <col min="5794" max="5794" width="0" hidden="1" customWidth="1"/>
    <col min="5795" max="5798" width="13.88671875" customWidth="1"/>
    <col min="5799" max="5800" width="8.6640625" customWidth="1"/>
    <col min="6041" max="6041" width="4.44140625" customWidth="1"/>
    <col min="6042" max="6042" width="4.33203125" customWidth="1"/>
    <col min="6043" max="6043" width="6.33203125" customWidth="1"/>
    <col min="6044" max="6044" width="8" customWidth="1"/>
    <col min="6049" max="6049" width="13.6640625" customWidth="1"/>
    <col min="6050" max="6050" width="0" hidden="1" customWidth="1"/>
    <col min="6051" max="6054" width="13.88671875" customWidth="1"/>
    <col min="6055" max="6056" width="8.6640625" customWidth="1"/>
    <col min="6297" max="6297" width="4.44140625" customWidth="1"/>
    <col min="6298" max="6298" width="4.33203125" customWidth="1"/>
    <col min="6299" max="6299" width="6.33203125" customWidth="1"/>
    <col min="6300" max="6300" width="8" customWidth="1"/>
    <col min="6305" max="6305" width="13.6640625" customWidth="1"/>
    <col min="6306" max="6306" width="0" hidden="1" customWidth="1"/>
    <col min="6307" max="6310" width="13.88671875" customWidth="1"/>
    <col min="6311" max="6312" width="8.6640625" customWidth="1"/>
    <col min="6553" max="6553" width="4.44140625" customWidth="1"/>
    <col min="6554" max="6554" width="4.33203125" customWidth="1"/>
    <col min="6555" max="6555" width="6.33203125" customWidth="1"/>
    <col min="6556" max="6556" width="8" customWidth="1"/>
    <col min="6561" max="6561" width="13.6640625" customWidth="1"/>
    <col min="6562" max="6562" width="0" hidden="1" customWidth="1"/>
    <col min="6563" max="6566" width="13.88671875" customWidth="1"/>
    <col min="6567" max="6568" width="8.6640625" customWidth="1"/>
    <col min="6809" max="6809" width="4.44140625" customWidth="1"/>
    <col min="6810" max="6810" width="4.33203125" customWidth="1"/>
    <col min="6811" max="6811" width="6.33203125" customWidth="1"/>
    <col min="6812" max="6812" width="8" customWidth="1"/>
    <col min="6817" max="6817" width="13.6640625" customWidth="1"/>
    <col min="6818" max="6818" width="0" hidden="1" customWidth="1"/>
    <col min="6819" max="6822" width="13.88671875" customWidth="1"/>
    <col min="6823" max="6824" width="8.6640625" customWidth="1"/>
    <col min="7065" max="7065" width="4.44140625" customWidth="1"/>
    <col min="7066" max="7066" width="4.33203125" customWidth="1"/>
    <col min="7067" max="7067" width="6.33203125" customWidth="1"/>
    <col min="7068" max="7068" width="8" customWidth="1"/>
    <col min="7073" max="7073" width="13.6640625" customWidth="1"/>
    <col min="7074" max="7074" width="0" hidden="1" customWidth="1"/>
    <col min="7075" max="7078" width="13.88671875" customWidth="1"/>
    <col min="7079" max="7080" width="8.6640625" customWidth="1"/>
    <col min="7321" max="7321" width="4.44140625" customWidth="1"/>
    <col min="7322" max="7322" width="4.33203125" customWidth="1"/>
    <col min="7323" max="7323" width="6.33203125" customWidth="1"/>
    <col min="7324" max="7324" width="8" customWidth="1"/>
    <col min="7329" max="7329" width="13.6640625" customWidth="1"/>
    <col min="7330" max="7330" width="0" hidden="1" customWidth="1"/>
    <col min="7331" max="7334" width="13.88671875" customWidth="1"/>
    <col min="7335" max="7336" width="8.6640625" customWidth="1"/>
    <col min="7577" max="7577" width="4.44140625" customWidth="1"/>
    <col min="7578" max="7578" width="4.33203125" customWidth="1"/>
    <col min="7579" max="7579" width="6.33203125" customWidth="1"/>
    <col min="7580" max="7580" width="8" customWidth="1"/>
    <col min="7585" max="7585" width="13.6640625" customWidth="1"/>
    <col min="7586" max="7586" width="0" hidden="1" customWidth="1"/>
    <col min="7587" max="7590" width="13.88671875" customWidth="1"/>
    <col min="7591" max="7592" width="8.6640625" customWidth="1"/>
    <col min="7833" max="7833" width="4.44140625" customWidth="1"/>
    <col min="7834" max="7834" width="4.33203125" customWidth="1"/>
    <col min="7835" max="7835" width="6.33203125" customWidth="1"/>
    <col min="7836" max="7836" width="8" customWidth="1"/>
    <col min="7841" max="7841" width="13.6640625" customWidth="1"/>
    <col min="7842" max="7842" width="0" hidden="1" customWidth="1"/>
    <col min="7843" max="7846" width="13.88671875" customWidth="1"/>
    <col min="7847" max="7848" width="8.6640625" customWidth="1"/>
    <col min="8089" max="8089" width="4.44140625" customWidth="1"/>
    <col min="8090" max="8090" width="4.33203125" customWidth="1"/>
    <col min="8091" max="8091" width="6.33203125" customWidth="1"/>
    <col min="8092" max="8092" width="8" customWidth="1"/>
    <col min="8097" max="8097" width="13.6640625" customWidth="1"/>
    <col min="8098" max="8098" width="0" hidden="1" customWidth="1"/>
    <col min="8099" max="8102" width="13.88671875" customWidth="1"/>
    <col min="8103" max="8104" width="8.6640625" customWidth="1"/>
    <col min="8345" max="8345" width="4.44140625" customWidth="1"/>
    <col min="8346" max="8346" width="4.33203125" customWidth="1"/>
    <col min="8347" max="8347" width="6.33203125" customWidth="1"/>
    <col min="8348" max="8348" width="8" customWidth="1"/>
    <col min="8353" max="8353" width="13.6640625" customWidth="1"/>
    <col min="8354" max="8354" width="0" hidden="1" customWidth="1"/>
    <col min="8355" max="8358" width="13.88671875" customWidth="1"/>
    <col min="8359" max="8360" width="8.6640625" customWidth="1"/>
    <col min="8601" max="8601" width="4.44140625" customWidth="1"/>
    <col min="8602" max="8602" width="4.33203125" customWidth="1"/>
    <col min="8603" max="8603" width="6.33203125" customWidth="1"/>
    <col min="8604" max="8604" width="8" customWidth="1"/>
    <col min="8609" max="8609" width="13.6640625" customWidth="1"/>
    <col min="8610" max="8610" width="0" hidden="1" customWidth="1"/>
    <col min="8611" max="8614" width="13.88671875" customWidth="1"/>
    <col min="8615" max="8616" width="8.6640625" customWidth="1"/>
    <col min="8857" max="8857" width="4.44140625" customWidth="1"/>
    <col min="8858" max="8858" width="4.33203125" customWidth="1"/>
    <col min="8859" max="8859" width="6.33203125" customWidth="1"/>
    <col min="8860" max="8860" width="8" customWidth="1"/>
    <col min="8865" max="8865" width="13.6640625" customWidth="1"/>
    <col min="8866" max="8866" width="0" hidden="1" customWidth="1"/>
    <col min="8867" max="8870" width="13.88671875" customWidth="1"/>
    <col min="8871" max="8872" width="8.6640625" customWidth="1"/>
    <col min="9113" max="9113" width="4.44140625" customWidth="1"/>
    <col min="9114" max="9114" width="4.33203125" customWidth="1"/>
    <col min="9115" max="9115" width="6.33203125" customWidth="1"/>
    <col min="9116" max="9116" width="8" customWidth="1"/>
    <col min="9121" max="9121" width="13.6640625" customWidth="1"/>
    <col min="9122" max="9122" width="0" hidden="1" customWidth="1"/>
    <col min="9123" max="9126" width="13.88671875" customWidth="1"/>
    <col min="9127" max="9128" width="8.6640625" customWidth="1"/>
    <col min="9369" max="9369" width="4.44140625" customWidth="1"/>
    <col min="9370" max="9370" width="4.33203125" customWidth="1"/>
    <col min="9371" max="9371" width="6.33203125" customWidth="1"/>
    <col min="9372" max="9372" width="8" customWidth="1"/>
    <col min="9377" max="9377" width="13.6640625" customWidth="1"/>
    <col min="9378" max="9378" width="0" hidden="1" customWidth="1"/>
    <col min="9379" max="9382" width="13.88671875" customWidth="1"/>
    <col min="9383" max="9384" width="8.6640625" customWidth="1"/>
    <col min="9625" max="9625" width="4.44140625" customWidth="1"/>
    <col min="9626" max="9626" width="4.33203125" customWidth="1"/>
    <col min="9627" max="9627" width="6.33203125" customWidth="1"/>
    <col min="9628" max="9628" width="8" customWidth="1"/>
    <col min="9633" max="9633" width="13.6640625" customWidth="1"/>
    <col min="9634" max="9634" width="0" hidden="1" customWidth="1"/>
    <col min="9635" max="9638" width="13.88671875" customWidth="1"/>
    <col min="9639" max="9640" width="8.6640625" customWidth="1"/>
    <col min="9881" max="9881" width="4.44140625" customWidth="1"/>
    <col min="9882" max="9882" width="4.33203125" customWidth="1"/>
    <col min="9883" max="9883" width="6.33203125" customWidth="1"/>
    <col min="9884" max="9884" width="8" customWidth="1"/>
    <col min="9889" max="9889" width="13.6640625" customWidth="1"/>
    <col min="9890" max="9890" width="0" hidden="1" customWidth="1"/>
    <col min="9891" max="9894" width="13.88671875" customWidth="1"/>
    <col min="9895" max="9896" width="8.6640625" customWidth="1"/>
    <col min="10137" max="10137" width="4.44140625" customWidth="1"/>
    <col min="10138" max="10138" width="4.33203125" customWidth="1"/>
    <col min="10139" max="10139" width="6.33203125" customWidth="1"/>
    <col min="10140" max="10140" width="8" customWidth="1"/>
    <col min="10145" max="10145" width="13.6640625" customWidth="1"/>
    <col min="10146" max="10146" width="0" hidden="1" customWidth="1"/>
    <col min="10147" max="10150" width="13.88671875" customWidth="1"/>
    <col min="10151" max="10152" width="8.6640625" customWidth="1"/>
    <col min="10393" max="10393" width="4.44140625" customWidth="1"/>
    <col min="10394" max="10394" width="4.33203125" customWidth="1"/>
    <col min="10395" max="10395" width="6.33203125" customWidth="1"/>
    <col min="10396" max="10396" width="8" customWidth="1"/>
    <col min="10401" max="10401" width="13.6640625" customWidth="1"/>
    <col min="10402" max="10402" width="0" hidden="1" customWidth="1"/>
    <col min="10403" max="10406" width="13.88671875" customWidth="1"/>
    <col min="10407" max="10408" width="8.6640625" customWidth="1"/>
    <col min="10649" max="10649" width="4.44140625" customWidth="1"/>
    <col min="10650" max="10650" width="4.33203125" customWidth="1"/>
    <col min="10651" max="10651" width="6.33203125" customWidth="1"/>
    <col min="10652" max="10652" width="8" customWidth="1"/>
    <col min="10657" max="10657" width="13.6640625" customWidth="1"/>
    <col min="10658" max="10658" width="0" hidden="1" customWidth="1"/>
    <col min="10659" max="10662" width="13.88671875" customWidth="1"/>
    <col min="10663" max="10664" width="8.6640625" customWidth="1"/>
    <col min="10905" max="10905" width="4.44140625" customWidth="1"/>
    <col min="10906" max="10906" width="4.33203125" customWidth="1"/>
    <col min="10907" max="10907" width="6.33203125" customWidth="1"/>
    <col min="10908" max="10908" width="8" customWidth="1"/>
    <col min="10913" max="10913" width="13.6640625" customWidth="1"/>
    <col min="10914" max="10914" width="0" hidden="1" customWidth="1"/>
    <col min="10915" max="10918" width="13.88671875" customWidth="1"/>
    <col min="10919" max="10920" width="8.6640625" customWidth="1"/>
    <col min="11161" max="11161" width="4.44140625" customWidth="1"/>
    <col min="11162" max="11162" width="4.33203125" customWidth="1"/>
    <col min="11163" max="11163" width="6.33203125" customWidth="1"/>
    <col min="11164" max="11164" width="8" customWidth="1"/>
    <col min="11169" max="11169" width="13.6640625" customWidth="1"/>
    <col min="11170" max="11170" width="0" hidden="1" customWidth="1"/>
    <col min="11171" max="11174" width="13.88671875" customWidth="1"/>
    <col min="11175" max="11176" width="8.6640625" customWidth="1"/>
    <col min="11417" max="11417" width="4.44140625" customWidth="1"/>
    <col min="11418" max="11418" width="4.33203125" customWidth="1"/>
    <col min="11419" max="11419" width="6.33203125" customWidth="1"/>
    <col min="11420" max="11420" width="8" customWidth="1"/>
    <col min="11425" max="11425" width="13.6640625" customWidth="1"/>
    <col min="11426" max="11426" width="0" hidden="1" customWidth="1"/>
    <col min="11427" max="11430" width="13.88671875" customWidth="1"/>
    <col min="11431" max="11432" width="8.6640625" customWidth="1"/>
    <col min="11673" max="11673" width="4.44140625" customWidth="1"/>
    <col min="11674" max="11674" width="4.33203125" customWidth="1"/>
    <col min="11675" max="11675" width="6.33203125" customWidth="1"/>
    <col min="11676" max="11676" width="8" customWidth="1"/>
    <col min="11681" max="11681" width="13.6640625" customWidth="1"/>
    <col min="11682" max="11682" width="0" hidden="1" customWidth="1"/>
    <col min="11683" max="11686" width="13.88671875" customWidth="1"/>
    <col min="11687" max="11688" width="8.6640625" customWidth="1"/>
    <col min="11929" max="11929" width="4.44140625" customWidth="1"/>
    <col min="11930" max="11930" width="4.33203125" customWidth="1"/>
    <col min="11931" max="11931" width="6.33203125" customWidth="1"/>
    <col min="11932" max="11932" width="8" customWidth="1"/>
    <col min="11937" max="11937" width="13.6640625" customWidth="1"/>
    <col min="11938" max="11938" width="0" hidden="1" customWidth="1"/>
    <col min="11939" max="11942" width="13.88671875" customWidth="1"/>
    <col min="11943" max="11944" width="8.6640625" customWidth="1"/>
    <col min="12185" max="12185" width="4.44140625" customWidth="1"/>
    <col min="12186" max="12186" width="4.33203125" customWidth="1"/>
    <col min="12187" max="12187" width="6.33203125" customWidth="1"/>
    <col min="12188" max="12188" width="8" customWidth="1"/>
    <col min="12193" max="12193" width="13.6640625" customWidth="1"/>
    <col min="12194" max="12194" width="0" hidden="1" customWidth="1"/>
    <col min="12195" max="12198" width="13.88671875" customWidth="1"/>
    <col min="12199" max="12200" width="8.6640625" customWidth="1"/>
    <col min="12441" max="12441" width="4.44140625" customWidth="1"/>
    <col min="12442" max="12442" width="4.33203125" customWidth="1"/>
    <col min="12443" max="12443" width="6.33203125" customWidth="1"/>
    <col min="12444" max="12444" width="8" customWidth="1"/>
    <col min="12449" max="12449" width="13.6640625" customWidth="1"/>
    <col min="12450" max="12450" width="0" hidden="1" customWidth="1"/>
    <col min="12451" max="12454" width="13.88671875" customWidth="1"/>
    <col min="12455" max="12456" width="8.6640625" customWidth="1"/>
    <col min="12697" max="12697" width="4.44140625" customWidth="1"/>
    <col min="12698" max="12698" width="4.33203125" customWidth="1"/>
    <col min="12699" max="12699" width="6.33203125" customWidth="1"/>
    <col min="12700" max="12700" width="8" customWidth="1"/>
    <col min="12705" max="12705" width="13.6640625" customWidth="1"/>
    <col min="12706" max="12706" width="0" hidden="1" customWidth="1"/>
    <col min="12707" max="12710" width="13.88671875" customWidth="1"/>
    <col min="12711" max="12712" width="8.6640625" customWidth="1"/>
    <col min="12953" max="12953" width="4.44140625" customWidth="1"/>
    <col min="12954" max="12954" width="4.33203125" customWidth="1"/>
    <col min="12955" max="12955" width="6.33203125" customWidth="1"/>
    <col min="12956" max="12956" width="8" customWidth="1"/>
    <col min="12961" max="12961" width="13.6640625" customWidth="1"/>
    <col min="12962" max="12962" width="0" hidden="1" customWidth="1"/>
    <col min="12963" max="12966" width="13.88671875" customWidth="1"/>
    <col min="12967" max="12968" width="8.6640625" customWidth="1"/>
    <col min="13209" max="13209" width="4.44140625" customWidth="1"/>
    <col min="13210" max="13210" width="4.33203125" customWidth="1"/>
    <col min="13211" max="13211" width="6.33203125" customWidth="1"/>
    <col min="13212" max="13212" width="8" customWidth="1"/>
    <col min="13217" max="13217" width="13.6640625" customWidth="1"/>
    <col min="13218" max="13218" width="0" hidden="1" customWidth="1"/>
    <col min="13219" max="13222" width="13.88671875" customWidth="1"/>
    <col min="13223" max="13224" width="8.6640625" customWidth="1"/>
    <col min="13465" max="13465" width="4.44140625" customWidth="1"/>
    <col min="13466" max="13466" width="4.33203125" customWidth="1"/>
    <col min="13467" max="13467" width="6.33203125" customWidth="1"/>
    <col min="13468" max="13468" width="8" customWidth="1"/>
    <col min="13473" max="13473" width="13.6640625" customWidth="1"/>
    <col min="13474" max="13474" width="0" hidden="1" customWidth="1"/>
    <col min="13475" max="13478" width="13.88671875" customWidth="1"/>
    <col min="13479" max="13480" width="8.6640625" customWidth="1"/>
    <col min="13721" max="13721" width="4.44140625" customWidth="1"/>
    <col min="13722" max="13722" width="4.33203125" customWidth="1"/>
    <col min="13723" max="13723" width="6.33203125" customWidth="1"/>
    <col min="13724" max="13724" width="8" customWidth="1"/>
    <col min="13729" max="13729" width="13.6640625" customWidth="1"/>
    <col min="13730" max="13730" width="0" hidden="1" customWidth="1"/>
    <col min="13731" max="13734" width="13.88671875" customWidth="1"/>
    <col min="13735" max="13736" width="8.6640625" customWidth="1"/>
    <col min="13977" max="13977" width="4.44140625" customWidth="1"/>
    <col min="13978" max="13978" width="4.33203125" customWidth="1"/>
    <col min="13979" max="13979" width="6.33203125" customWidth="1"/>
    <col min="13980" max="13980" width="8" customWidth="1"/>
    <col min="13985" max="13985" width="13.6640625" customWidth="1"/>
    <col min="13986" max="13986" width="0" hidden="1" customWidth="1"/>
    <col min="13987" max="13990" width="13.88671875" customWidth="1"/>
    <col min="13991" max="13992" width="8.6640625" customWidth="1"/>
    <col min="14233" max="14233" width="4.44140625" customWidth="1"/>
    <col min="14234" max="14234" width="4.33203125" customWidth="1"/>
    <col min="14235" max="14235" width="6.33203125" customWidth="1"/>
    <col min="14236" max="14236" width="8" customWidth="1"/>
    <col min="14241" max="14241" width="13.6640625" customWidth="1"/>
    <col min="14242" max="14242" width="0" hidden="1" customWidth="1"/>
    <col min="14243" max="14246" width="13.88671875" customWidth="1"/>
    <col min="14247" max="14248" width="8.6640625" customWidth="1"/>
    <col min="14489" max="14489" width="4.44140625" customWidth="1"/>
    <col min="14490" max="14490" width="4.33203125" customWidth="1"/>
    <col min="14491" max="14491" width="6.33203125" customWidth="1"/>
    <col min="14492" max="14492" width="8" customWidth="1"/>
    <col min="14497" max="14497" width="13.6640625" customWidth="1"/>
    <col min="14498" max="14498" width="0" hidden="1" customWidth="1"/>
    <col min="14499" max="14502" width="13.88671875" customWidth="1"/>
    <col min="14503" max="14504" width="8.6640625" customWidth="1"/>
    <col min="14745" max="14745" width="4.44140625" customWidth="1"/>
    <col min="14746" max="14746" width="4.33203125" customWidth="1"/>
    <col min="14747" max="14747" width="6.33203125" customWidth="1"/>
    <col min="14748" max="14748" width="8" customWidth="1"/>
    <col min="14753" max="14753" width="13.6640625" customWidth="1"/>
    <col min="14754" max="14754" width="0" hidden="1" customWidth="1"/>
    <col min="14755" max="14758" width="13.88671875" customWidth="1"/>
    <col min="14759" max="14760" width="8.6640625" customWidth="1"/>
    <col min="15001" max="15001" width="4.44140625" customWidth="1"/>
    <col min="15002" max="15002" width="4.33203125" customWidth="1"/>
    <col min="15003" max="15003" width="6.33203125" customWidth="1"/>
    <col min="15004" max="15004" width="8" customWidth="1"/>
    <col min="15009" max="15009" width="13.6640625" customWidth="1"/>
    <col min="15010" max="15010" width="0" hidden="1" customWidth="1"/>
    <col min="15011" max="15014" width="13.88671875" customWidth="1"/>
    <col min="15015" max="15016" width="8.6640625" customWidth="1"/>
  </cols>
  <sheetData>
    <row r="1" spans="1:16" ht="12.75" customHeight="1" x14ac:dyDescent="0.3">
      <c r="A1" s="132"/>
      <c r="B1" s="132"/>
      <c r="C1" s="132"/>
      <c r="D1" s="159"/>
      <c r="E1" s="134"/>
      <c r="F1" s="134"/>
      <c r="G1" s="134"/>
      <c r="H1" s="134" t="s">
        <v>46</v>
      </c>
      <c r="I1" s="134"/>
      <c r="J1" s="132"/>
      <c r="K1" s="79"/>
      <c r="L1" s="79"/>
      <c r="M1" s="79"/>
      <c r="N1" s="79"/>
      <c r="O1" s="79"/>
      <c r="P1" s="132"/>
    </row>
    <row r="2" spans="1:16" ht="12.75" customHeight="1" x14ac:dyDescent="0.3">
      <c r="A2" s="132"/>
      <c r="B2" s="132"/>
      <c r="C2" s="132"/>
      <c r="D2" s="159"/>
      <c r="E2" s="134"/>
      <c r="F2" s="134"/>
      <c r="G2" s="134"/>
      <c r="H2" s="134"/>
      <c r="I2" s="134"/>
      <c r="J2" s="132"/>
      <c r="K2" s="79"/>
      <c r="L2" s="79"/>
      <c r="M2" s="79"/>
      <c r="N2" s="79"/>
      <c r="O2" s="79"/>
      <c r="P2" s="132"/>
    </row>
    <row r="3" spans="1:16" s="148" customFormat="1" ht="12.75" customHeight="1" x14ac:dyDescent="0.3">
      <c r="A3" s="147" t="s">
        <v>136</v>
      </c>
      <c r="B3" s="147"/>
      <c r="C3" s="147"/>
      <c r="D3" s="161"/>
      <c r="E3" s="142"/>
      <c r="F3" s="142"/>
      <c r="G3" s="142"/>
      <c r="H3" s="142"/>
      <c r="I3" s="142"/>
      <c r="J3" s="147"/>
      <c r="K3" s="78"/>
      <c r="L3" s="78"/>
      <c r="M3" s="78"/>
      <c r="N3" s="78"/>
      <c r="O3" s="78"/>
      <c r="P3" s="147"/>
    </row>
    <row r="4" spans="1:16" s="148" customFormat="1" ht="12.75" customHeight="1" x14ac:dyDescent="0.3">
      <c r="A4" s="147" t="s">
        <v>134</v>
      </c>
      <c r="B4" s="147"/>
      <c r="C4" s="147"/>
      <c r="D4" s="161"/>
      <c r="E4" s="142"/>
      <c r="F4" s="142"/>
      <c r="G4" s="142"/>
      <c r="H4" s="142"/>
      <c r="I4" s="142"/>
      <c r="J4" s="147"/>
      <c r="K4" s="78"/>
      <c r="L4" s="78"/>
      <c r="M4" s="78"/>
      <c r="N4" s="78"/>
      <c r="O4" s="78"/>
      <c r="P4" s="147"/>
    </row>
    <row r="5" spans="1:16" s="148" customFormat="1" ht="12.75" customHeight="1" x14ac:dyDescent="0.3">
      <c r="A5" s="147" t="s">
        <v>135</v>
      </c>
      <c r="B5" s="147"/>
      <c r="C5" s="147"/>
      <c r="D5" s="161"/>
      <c r="E5" s="142"/>
      <c r="F5" s="142"/>
      <c r="G5" s="142"/>
      <c r="H5" s="142"/>
      <c r="I5" s="142"/>
      <c r="J5" s="147"/>
      <c r="K5" s="78"/>
      <c r="L5" s="78"/>
      <c r="M5" s="78"/>
      <c r="N5" s="78"/>
      <c r="O5" s="78"/>
      <c r="P5" s="147"/>
    </row>
    <row r="6" spans="1:16" s="148" customFormat="1" ht="12.75" customHeight="1" x14ac:dyDescent="0.3">
      <c r="A6" s="147" t="s">
        <v>131</v>
      </c>
      <c r="B6" s="147"/>
      <c r="C6" s="147"/>
      <c r="D6" s="161"/>
      <c r="E6" s="142"/>
      <c r="F6" s="142"/>
      <c r="G6" s="142"/>
      <c r="H6" s="142"/>
      <c r="I6" s="142"/>
      <c r="J6" s="147"/>
      <c r="K6" s="78"/>
      <c r="L6" s="78"/>
      <c r="M6" s="78"/>
      <c r="N6" s="78"/>
      <c r="O6" s="78"/>
      <c r="P6" s="147"/>
    </row>
    <row r="7" spans="1:16" s="148" customFormat="1" ht="12.75" customHeight="1" x14ac:dyDescent="0.3">
      <c r="A7" s="147" t="s">
        <v>137</v>
      </c>
      <c r="B7" s="147"/>
      <c r="C7" s="147"/>
      <c r="D7" s="161"/>
      <c r="E7" s="142"/>
      <c r="F7" s="142"/>
      <c r="G7" s="142"/>
      <c r="H7" s="142"/>
      <c r="I7" s="142"/>
      <c r="J7" s="147"/>
      <c r="K7" s="78"/>
      <c r="L7" s="78"/>
      <c r="M7" s="78"/>
      <c r="N7" s="78"/>
      <c r="O7" s="78"/>
      <c r="P7" s="147"/>
    </row>
    <row r="8" spans="1:16" ht="26.25" customHeight="1" x14ac:dyDescent="0.3">
      <c r="A8" s="266" t="s">
        <v>53</v>
      </c>
      <c r="B8" s="266"/>
      <c r="C8" s="266"/>
      <c r="D8" s="50"/>
      <c r="E8" s="266" t="s">
        <v>54</v>
      </c>
      <c r="F8" s="266"/>
      <c r="G8" s="266"/>
      <c r="H8" s="266"/>
      <c r="I8" s="266"/>
      <c r="J8" s="51"/>
      <c r="K8" s="52" t="s">
        <v>154</v>
      </c>
      <c r="L8" s="52" t="s">
        <v>150</v>
      </c>
      <c r="M8" s="52" t="s">
        <v>151</v>
      </c>
      <c r="N8" s="52" t="s">
        <v>152</v>
      </c>
      <c r="O8" s="52" t="s">
        <v>153</v>
      </c>
    </row>
    <row r="9" spans="1:16" ht="16.2" customHeight="1" x14ac:dyDescent="0.3">
      <c r="A9" s="169"/>
      <c r="B9" s="169"/>
      <c r="C9" s="169"/>
      <c r="D9" s="170"/>
      <c r="E9" s="169"/>
      <c r="F9" s="169"/>
      <c r="G9" s="169"/>
      <c r="H9" s="169"/>
      <c r="I9" s="169"/>
      <c r="J9" s="171"/>
      <c r="K9" s="172">
        <v>1</v>
      </c>
      <c r="L9" s="172">
        <v>2</v>
      </c>
      <c r="M9" s="172">
        <v>3</v>
      </c>
      <c r="N9" s="172"/>
      <c r="O9" s="172">
        <v>5</v>
      </c>
    </row>
    <row r="10" spans="1:16" ht="12.75" customHeight="1" x14ac:dyDescent="0.3">
      <c r="A10" s="133">
        <v>3</v>
      </c>
      <c r="B10" s="133"/>
      <c r="C10" s="133"/>
      <c r="D10" s="162" t="s">
        <v>132</v>
      </c>
      <c r="E10" s="252" t="s">
        <v>70</v>
      </c>
      <c r="F10" s="252"/>
      <c r="G10" s="252"/>
      <c r="H10" s="252"/>
      <c r="I10" s="252"/>
      <c r="J10" s="252"/>
      <c r="K10" s="118">
        <f>SUM(K12+K23+K55)</f>
        <v>470835.07</v>
      </c>
      <c r="L10" s="118">
        <f>SUM(L12+L23+L55)</f>
        <v>1130808</v>
      </c>
      <c r="M10" s="118">
        <f>SUM(M12+M23+M55)</f>
        <v>565069.32000000007</v>
      </c>
      <c r="N10" s="106">
        <f>M10/K10*100</f>
        <v>120.01428015971709</v>
      </c>
      <c r="O10" s="118">
        <f>M10/L10*100</f>
        <v>49.970403463717986</v>
      </c>
      <c r="P10" s="107"/>
    </row>
    <row r="11" spans="1:16" ht="12.75" customHeight="1" x14ac:dyDescent="0.3">
      <c r="A11" s="80"/>
      <c r="B11" s="132"/>
      <c r="C11" s="132"/>
      <c r="D11" s="159"/>
      <c r="E11" s="242"/>
      <c r="F11" s="242"/>
      <c r="G11" s="242"/>
      <c r="H11" s="242"/>
      <c r="I11" s="242"/>
      <c r="J11" s="132"/>
      <c r="K11" s="79"/>
      <c r="L11" s="79"/>
      <c r="M11" s="79"/>
      <c r="N11" s="79"/>
      <c r="O11" s="79"/>
    </row>
    <row r="12" spans="1:16" ht="26.25" customHeight="1" x14ac:dyDescent="0.3">
      <c r="A12" s="140">
        <v>31</v>
      </c>
      <c r="B12" s="112" t="s">
        <v>71</v>
      </c>
      <c r="C12" s="112"/>
      <c r="D12" s="163"/>
      <c r="E12" s="243" t="s">
        <v>72</v>
      </c>
      <c r="F12" s="243"/>
      <c r="G12" s="243"/>
      <c r="H12" s="243"/>
      <c r="I12" s="243"/>
      <c r="J12" s="243"/>
      <c r="K12" s="120">
        <f>SUM(K14+K17+K20)</f>
        <v>381103.16000000003</v>
      </c>
      <c r="L12" s="120">
        <f>SUM(L14+L17+L20)</f>
        <v>882218</v>
      </c>
      <c r="M12" s="120">
        <f>SUM(M14+M17+M20)</f>
        <v>458930.61</v>
      </c>
      <c r="N12" s="111">
        <f>M12/K12*100</f>
        <v>120.42162284878455</v>
      </c>
      <c r="O12" s="120">
        <f>M12/L12*100</f>
        <v>52.020091405979016</v>
      </c>
      <c r="P12" s="112"/>
    </row>
    <row r="13" spans="1:16" ht="12.75" customHeight="1" x14ac:dyDescent="0.3">
      <c r="A13" s="61"/>
      <c r="B13" s="61"/>
      <c r="C13" s="61"/>
      <c r="D13" s="139"/>
      <c r="E13" s="244"/>
      <c r="F13" s="244"/>
      <c r="G13" s="244"/>
      <c r="H13" s="244"/>
      <c r="I13" s="244"/>
      <c r="J13" s="61"/>
      <c r="K13" s="77"/>
      <c r="L13" s="77"/>
      <c r="M13" s="77"/>
      <c r="N13" s="77"/>
      <c r="O13" s="77"/>
      <c r="P13" s="61"/>
    </row>
    <row r="14" spans="1:16" s="107" customFormat="1" ht="12.75" customHeight="1" x14ac:dyDescent="0.2">
      <c r="A14" s="61"/>
      <c r="B14" s="81">
        <v>311</v>
      </c>
      <c r="C14" s="61"/>
      <c r="D14" s="139"/>
      <c r="E14" s="245" t="s">
        <v>13</v>
      </c>
      <c r="F14" s="245"/>
      <c r="G14" s="245"/>
      <c r="H14" s="245"/>
      <c r="I14" s="245"/>
      <c r="J14" s="61"/>
      <c r="K14" s="82">
        <f>K15</f>
        <v>320466.52</v>
      </c>
      <c r="L14" s="82">
        <f>L15</f>
        <v>715700</v>
      </c>
      <c r="M14" s="82">
        <f>M15</f>
        <v>359765.17</v>
      </c>
      <c r="N14" s="66">
        <f>M14/K14*100</f>
        <v>112.26295027636584</v>
      </c>
      <c r="O14" s="82">
        <f>M14/L14*100</f>
        <v>50.26759396395137</v>
      </c>
      <c r="P14" s="61"/>
    </row>
    <row r="15" spans="1:16" s="35" customFormat="1" ht="12.75" customHeight="1" x14ac:dyDescent="0.3">
      <c r="A15" s="61"/>
      <c r="B15" s="61"/>
      <c r="C15" s="136">
        <v>3111</v>
      </c>
      <c r="D15" s="139">
        <v>1</v>
      </c>
      <c r="E15" s="244" t="s">
        <v>73</v>
      </c>
      <c r="F15" s="244"/>
      <c r="G15" s="244"/>
      <c r="H15" s="244"/>
      <c r="I15" s="244"/>
      <c r="J15" s="244"/>
      <c r="K15" s="77">
        <v>320466.52</v>
      </c>
      <c r="L15" s="77">
        <v>715700</v>
      </c>
      <c r="M15" s="77">
        <v>359765.17</v>
      </c>
      <c r="N15" s="64">
        <f>M15/K15*100</f>
        <v>112.26295027636584</v>
      </c>
      <c r="O15" s="77">
        <f>M15/L15*100</f>
        <v>50.26759396395137</v>
      </c>
      <c r="P15" s="61"/>
    </row>
    <row r="16" spans="1:16" s="112" customFormat="1" ht="12.75" customHeight="1" x14ac:dyDescent="0.2">
      <c r="A16" s="61"/>
      <c r="B16" s="61"/>
      <c r="C16" s="136"/>
      <c r="D16" s="139"/>
      <c r="E16" s="244"/>
      <c r="F16" s="244"/>
      <c r="G16" s="244"/>
      <c r="H16" s="244"/>
      <c r="I16" s="244"/>
      <c r="J16" s="61"/>
      <c r="K16" s="77"/>
      <c r="L16" s="77"/>
      <c r="M16" s="77"/>
      <c r="N16" s="66"/>
      <c r="O16" s="77"/>
      <c r="P16" s="61"/>
    </row>
    <row r="17" spans="1:16" s="61" customFormat="1" ht="12.75" customHeight="1" x14ac:dyDescent="0.2">
      <c r="B17" s="81">
        <v>312</v>
      </c>
      <c r="C17" s="136"/>
      <c r="D17" s="139"/>
      <c r="E17" s="245" t="s">
        <v>74</v>
      </c>
      <c r="F17" s="245"/>
      <c r="G17" s="245"/>
      <c r="H17" s="245"/>
      <c r="I17" s="245"/>
      <c r="J17" s="245"/>
      <c r="K17" s="82">
        <f>K18</f>
        <v>7813.81</v>
      </c>
      <c r="L17" s="82">
        <f>L18</f>
        <v>48428</v>
      </c>
      <c r="M17" s="82">
        <f>M18</f>
        <v>39804.1</v>
      </c>
      <c r="N17" s="66">
        <f>M17/K17*100</f>
        <v>509.40706262373919</v>
      </c>
      <c r="O17" s="82">
        <f>M17/L17*100</f>
        <v>82.192326753118024</v>
      </c>
    </row>
    <row r="18" spans="1:16" s="61" customFormat="1" ht="12.75" customHeight="1" x14ac:dyDescent="0.2">
      <c r="C18" s="136">
        <v>3121</v>
      </c>
      <c r="D18" s="139">
        <v>1</v>
      </c>
      <c r="E18" s="244" t="s">
        <v>74</v>
      </c>
      <c r="F18" s="244"/>
      <c r="G18" s="244"/>
      <c r="H18" s="244"/>
      <c r="I18" s="244"/>
      <c r="J18" s="244"/>
      <c r="K18" s="77">
        <v>7813.81</v>
      </c>
      <c r="L18" s="77">
        <v>48428</v>
      </c>
      <c r="M18" s="77">
        <v>39804.1</v>
      </c>
      <c r="N18" s="64">
        <f>M18/K18*100</f>
        <v>509.40706262373919</v>
      </c>
      <c r="O18" s="77">
        <f>M18/L18*100</f>
        <v>82.192326753118024</v>
      </c>
    </row>
    <row r="19" spans="1:16" s="61" customFormat="1" ht="12.75" customHeight="1" x14ac:dyDescent="0.2">
      <c r="C19" s="136"/>
      <c r="D19" s="139"/>
      <c r="E19" s="244"/>
      <c r="F19" s="244"/>
      <c r="G19" s="244"/>
      <c r="H19" s="244"/>
      <c r="I19" s="244"/>
      <c r="K19" s="77"/>
      <c r="L19" s="77"/>
      <c r="M19" s="77"/>
      <c r="N19" s="66"/>
      <c r="O19" s="77"/>
    </row>
    <row r="20" spans="1:16" s="61" customFormat="1" ht="12.75" customHeight="1" x14ac:dyDescent="0.2">
      <c r="B20" s="81">
        <v>313</v>
      </c>
      <c r="C20" s="136"/>
      <c r="D20" s="139"/>
      <c r="E20" s="245" t="s">
        <v>75</v>
      </c>
      <c r="F20" s="245"/>
      <c r="G20" s="245"/>
      <c r="H20" s="245"/>
      <c r="I20" s="245"/>
      <c r="J20" s="245"/>
      <c r="K20" s="82">
        <f>SUM(K21:K21)</f>
        <v>52822.83</v>
      </c>
      <c r="L20" s="82">
        <f>SUM(L21:L21)</f>
        <v>118090</v>
      </c>
      <c r="M20" s="82">
        <f>SUM(M21:M21)</f>
        <v>59361.34</v>
      </c>
      <c r="N20" s="66">
        <f>M20/K20*100</f>
        <v>112.37818950631761</v>
      </c>
      <c r="O20" s="82">
        <f>M20/L20*100</f>
        <v>50.267880430180369</v>
      </c>
    </row>
    <row r="21" spans="1:16" s="112" customFormat="1" ht="12.75" customHeight="1" x14ac:dyDescent="0.2">
      <c r="A21" s="61"/>
      <c r="B21" s="61"/>
      <c r="C21" s="136">
        <v>3132</v>
      </c>
      <c r="D21" s="139">
        <v>1</v>
      </c>
      <c r="E21" s="244" t="s">
        <v>76</v>
      </c>
      <c r="F21" s="244"/>
      <c r="G21" s="244"/>
      <c r="H21" s="244"/>
      <c r="I21" s="244"/>
      <c r="J21" s="244"/>
      <c r="K21" s="77">
        <v>52822.83</v>
      </c>
      <c r="L21" s="77">
        <v>118090</v>
      </c>
      <c r="M21" s="77">
        <v>59361.34</v>
      </c>
      <c r="N21" s="64">
        <f>M21/K21*100</f>
        <v>112.37818950631761</v>
      </c>
      <c r="O21" s="77">
        <f>M21/L21*100</f>
        <v>50.267880430180369</v>
      </c>
      <c r="P21" s="61"/>
    </row>
    <row r="22" spans="1:16" s="61" customFormat="1" ht="12.75" customHeight="1" x14ac:dyDescent="0.2">
      <c r="A22" s="81"/>
      <c r="C22" s="136"/>
      <c r="D22" s="139"/>
      <c r="E22" s="244"/>
      <c r="F22" s="244"/>
      <c r="G22" s="244"/>
      <c r="H22" s="244"/>
      <c r="I22" s="244"/>
      <c r="K22" s="77"/>
      <c r="L22" s="77"/>
      <c r="M22" s="77"/>
      <c r="N22" s="77"/>
      <c r="O22" s="77"/>
    </row>
    <row r="23" spans="1:16" s="61" customFormat="1" ht="12.75" customHeight="1" x14ac:dyDescent="0.2">
      <c r="A23" s="140">
        <v>32</v>
      </c>
      <c r="B23" s="140"/>
      <c r="C23" s="135"/>
      <c r="D23" s="164"/>
      <c r="E23" s="251" t="s">
        <v>77</v>
      </c>
      <c r="F23" s="251"/>
      <c r="G23" s="251"/>
      <c r="H23" s="251"/>
      <c r="I23" s="251"/>
      <c r="J23" s="251"/>
      <c r="K23" s="120">
        <f>SUM(K25+K30+K38+K48)</f>
        <v>88403.159999999989</v>
      </c>
      <c r="L23" s="120">
        <f>SUM(L25+L30+L38+L48)</f>
        <v>244990</v>
      </c>
      <c r="M23" s="120">
        <f>SUM(M25+M30+M38+M48)</f>
        <v>104597.81000000001</v>
      </c>
      <c r="N23" s="111">
        <f>M23/K23*100</f>
        <v>118.31908497388557</v>
      </c>
      <c r="O23" s="120">
        <f>M23/L23*100</f>
        <v>42.694726315359816</v>
      </c>
      <c r="P23" s="112"/>
    </row>
    <row r="24" spans="1:16" s="61" customFormat="1" ht="12.75" customHeight="1" x14ac:dyDescent="0.2">
      <c r="C24" s="136"/>
      <c r="D24" s="139"/>
      <c r="E24" s="244"/>
      <c r="F24" s="244"/>
      <c r="G24" s="244"/>
      <c r="H24" s="244"/>
      <c r="I24" s="244"/>
      <c r="K24" s="77"/>
      <c r="L24" s="77"/>
      <c r="M24" s="77"/>
      <c r="N24" s="77"/>
      <c r="O24" s="77"/>
    </row>
    <row r="25" spans="1:16" s="61" customFormat="1" ht="12.75" customHeight="1" x14ac:dyDescent="0.2">
      <c r="B25" s="81">
        <v>321</v>
      </c>
      <c r="C25" s="136"/>
      <c r="D25" s="139"/>
      <c r="E25" s="245" t="s">
        <v>78</v>
      </c>
      <c r="F25" s="245"/>
      <c r="G25" s="245"/>
      <c r="H25" s="245"/>
      <c r="I25" s="245"/>
      <c r="J25" s="245"/>
      <c r="K25" s="82">
        <f>SUM(K26:K28)</f>
        <v>14843.250000000002</v>
      </c>
      <c r="L25" s="82">
        <f>SUM(L26:L28)</f>
        <v>32360</v>
      </c>
      <c r="M25" s="82">
        <f>SUM(M26:M28)</f>
        <v>8801.9700000000012</v>
      </c>
      <c r="N25" s="66">
        <f>M25/K25*100</f>
        <v>59.299479561416803</v>
      </c>
      <c r="O25" s="82">
        <f>M25/L25*100</f>
        <v>27.200154511742898</v>
      </c>
    </row>
    <row r="26" spans="1:16" s="61" customFormat="1" ht="12.75" customHeight="1" x14ac:dyDescent="0.2">
      <c r="C26" s="136">
        <v>3211</v>
      </c>
      <c r="D26" s="139">
        <v>1</v>
      </c>
      <c r="E26" s="244" t="s">
        <v>79</v>
      </c>
      <c r="F26" s="244"/>
      <c r="G26" s="244"/>
      <c r="H26" s="244"/>
      <c r="I26" s="244"/>
      <c r="J26" s="244"/>
      <c r="K26" s="77">
        <v>252.04</v>
      </c>
      <c r="L26" s="77">
        <v>2470</v>
      </c>
      <c r="M26" s="77">
        <v>317.08</v>
      </c>
      <c r="N26" s="68">
        <f>M26/K26*100</f>
        <v>125.80542770988731</v>
      </c>
      <c r="O26" s="77">
        <f>M26/L26*100</f>
        <v>12.837246963562752</v>
      </c>
    </row>
    <row r="27" spans="1:16" s="61" customFormat="1" ht="12.75" customHeight="1" x14ac:dyDescent="0.2">
      <c r="C27" s="136">
        <v>3212</v>
      </c>
      <c r="D27" s="139">
        <v>1</v>
      </c>
      <c r="E27" s="244" t="s">
        <v>80</v>
      </c>
      <c r="F27" s="244"/>
      <c r="G27" s="244"/>
      <c r="H27" s="244"/>
      <c r="I27" s="244"/>
      <c r="K27" s="77">
        <v>11226.62</v>
      </c>
      <c r="L27" s="77">
        <v>23890</v>
      </c>
      <c r="M27" s="77">
        <v>7988.44</v>
      </c>
      <c r="N27" s="68">
        <f>M27/K27*100</f>
        <v>71.156234022350446</v>
      </c>
      <c r="O27" s="77" t="e">
        <f>M27/#REF!*100</f>
        <v>#REF!</v>
      </c>
    </row>
    <row r="28" spans="1:16" s="61" customFormat="1" ht="12.75" customHeight="1" x14ac:dyDescent="0.2">
      <c r="C28" s="136">
        <v>3213</v>
      </c>
      <c r="D28" s="139">
        <v>1</v>
      </c>
      <c r="E28" s="244" t="s">
        <v>81</v>
      </c>
      <c r="F28" s="244"/>
      <c r="G28" s="244"/>
      <c r="H28" s="244"/>
      <c r="I28" s="244"/>
      <c r="J28" s="244"/>
      <c r="K28" s="77">
        <v>3364.59</v>
      </c>
      <c r="L28" s="77">
        <v>6000</v>
      </c>
      <c r="M28" s="77">
        <v>496.45</v>
      </c>
      <c r="N28" s="68">
        <f>M28/K28*100</f>
        <v>14.755141042444992</v>
      </c>
      <c r="O28" s="77">
        <f>M28/L27*100</f>
        <v>2.0780661364587694</v>
      </c>
    </row>
    <row r="29" spans="1:16" s="61" customFormat="1" ht="12.75" customHeight="1" x14ac:dyDescent="0.2">
      <c r="C29" s="136"/>
      <c r="D29" s="139"/>
      <c r="E29" s="244"/>
      <c r="F29" s="244"/>
      <c r="G29" s="244"/>
      <c r="H29" s="244"/>
      <c r="I29" s="244"/>
      <c r="K29" s="77"/>
      <c r="L29" s="77"/>
      <c r="M29" s="77">
        <v>0</v>
      </c>
      <c r="N29" s="77"/>
      <c r="O29" s="77"/>
    </row>
    <row r="30" spans="1:16" s="61" customFormat="1" ht="12.75" customHeight="1" x14ac:dyDescent="0.2">
      <c r="B30" s="81">
        <v>322</v>
      </c>
      <c r="C30" s="136"/>
      <c r="D30" s="139"/>
      <c r="E30" s="245" t="s">
        <v>82</v>
      </c>
      <c r="F30" s="245"/>
      <c r="G30" s="245"/>
      <c r="H30" s="245"/>
      <c r="I30" s="245"/>
      <c r="J30" s="245"/>
      <c r="K30" s="82">
        <f>SUM(K31:K36)</f>
        <v>61746.34</v>
      </c>
      <c r="L30" s="82">
        <f>SUM(L31:L36)</f>
        <v>147550</v>
      </c>
      <c r="M30" s="82">
        <f>SUM(M31:M36)</f>
        <v>68688.75</v>
      </c>
      <c r="N30" s="66">
        <f t="shared" ref="N30:N35" si="0">M30/K30*100</f>
        <v>111.243435643311</v>
      </c>
      <c r="O30" s="82">
        <f t="shared" ref="O30:O36" si="1">M30/L30*100</f>
        <v>46.552863436123346</v>
      </c>
    </row>
    <row r="31" spans="1:16" s="112" customFormat="1" ht="12.75" customHeight="1" x14ac:dyDescent="0.2">
      <c r="A31" s="61"/>
      <c r="B31" s="61"/>
      <c r="C31" s="136">
        <v>3221</v>
      </c>
      <c r="D31" s="139">
        <v>1.5</v>
      </c>
      <c r="E31" s="244" t="s">
        <v>83</v>
      </c>
      <c r="F31" s="244"/>
      <c r="G31" s="244"/>
      <c r="H31" s="244"/>
      <c r="I31" s="244"/>
      <c r="J31" s="244"/>
      <c r="K31" s="85">
        <v>13474.21</v>
      </c>
      <c r="L31" s="77">
        <v>35200</v>
      </c>
      <c r="M31" s="85">
        <v>13621.65</v>
      </c>
      <c r="N31" s="68">
        <f t="shared" si="0"/>
        <v>101.09423854905037</v>
      </c>
      <c r="O31" s="77">
        <f t="shared" si="1"/>
        <v>38.697869318181816</v>
      </c>
      <c r="P31" s="61"/>
    </row>
    <row r="32" spans="1:16" s="61" customFormat="1" ht="12.75" customHeight="1" x14ac:dyDescent="0.2">
      <c r="C32" s="136">
        <v>3222</v>
      </c>
      <c r="D32" s="139">
        <v>1</v>
      </c>
      <c r="E32" s="244" t="s">
        <v>84</v>
      </c>
      <c r="F32" s="244"/>
      <c r="G32" s="244"/>
      <c r="H32" s="244"/>
      <c r="I32" s="244"/>
      <c r="K32" s="77">
        <v>39444.06</v>
      </c>
      <c r="L32" s="77">
        <v>85000</v>
      </c>
      <c r="M32" s="77">
        <v>43211.38</v>
      </c>
      <c r="N32" s="68">
        <f t="shared" si="0"/>
        <v>109.55104520173633</v>
      </c>
      <c r="O32" s="77">
        <f t="shared" si="1"/>
        <v>50.836917647058819</v>
      </c>
    </row>
    <row r="33" spans="1:16" s="61" customFormat="1" ht="26.25" customHeight="1" x14ac:dyDescent="0.2">
      <c r="C33" s="136">
        <v>3223</v>
      </c>
      <c r="D33" s="139">
        <v>1</v>
      </c>
      <c r="E33" s="244" t="s">
        <v>85</v>
      </c>
      <c r="F33" s="244"/>
      <c r="G33" s="244"/>
      <c r="H33" s="244"/>
      <c r="I33" s="244"/>
      <c r="J33" s="244"/>
      <c r="K33" s="77">
        <v>7576.67</v>
      </c>
      <c r="L33" s="77">
        <v>19650</v>
      </c>
      <c r="M33" s="77">
        <v>10157.31</v>
      </c>
      <c r="N33" s="68">
        <f t="shared" si="0"/>
        <v>134.06034577195521</v>
      </c>
      <c r="O33" s="77">
        <f t="shared" si="1"/>
        <v>51.691145038167939</v>
      </c>
    </row>
    <row r="34" spans="1:16" s="61" customFormat="1" ht="12.75" customHeight="1" x14ac:dyDescent="0.2">
      <c r="C34" s="136">
        <v>3224</v>
      </c>
      <c r="D34" s="139">
        <v>1</v>
      </c>
      <c r="E34" s="244" t="s">
        <v>86</v>
      </c>
      <c r="F34" s="244"/>
      <c r="G34" s="244"/>
      <c r="H34" s="244"/>
      <c r="I34" s="244"/>
      <c r="J34" s="244"/>
      <c r="K34" s="77">
        <v>855.1</v>
      </c>
      <c r="L34" s="77">
        <v>3000</v>
      </c>
      <c r="M34" s="77">
        <v>1698.41</v>
      </c>
      <c r="N34" s="68">
        <f t="shared" si="0"/>
        <v>198.62121389311193</v>
      </c>
      <c r="O34" s="77">
        <f t="shared" si="1"/>
        <v>56.613666666666674</v>
      </c>
    </row>
    <row r="35" spans="1:16" ht="12.75" customHeight="1" x14ac:dyDescent="0.3">
      <c r="A35" s="61"/>
      <c r="B35" s="61"/>
      <c r="C35" s="136">
        <v>3225</v>
      </c>
      <c r="D35" s="139">
        <v>1</v>
      </c>
      <c r="E35" s="244" t="s">
        <v>87</v>
      </c>
      <c r="F35" s="244"/>
      <c r="G35" s="244"/>
      <c r="H35" s="244"/>
      <c r="I35" s="244"/>
      <c r="J35" s="244"/>
      <c r="K35" s="77">
        <v>396.3</v>
      </c>
      <c r="L35" s="77">
        <v>2700</v>
      </c>
      <c r="M35" s="77">
        <v>0</v>
      </c>
      <c r="N35" s="68">
        <f t="shared" si="0"/>
        <v>0</v>
      </c>
      <c r="O35" s="77">
        <f t="shared" si="1"/>
        <v>0</v>
      </c>
      <c r="P35" s="61"/>
    </row>
    <row r="36" spans="1:16" ht="12.75" customHeight="1" x14ac:dyDescent="0.3">
      <c r="A36" s="61"/>
      <c r="B36" s="61"/>
      <c r="C36" s="136">
        <v>3227</v>
      </c>
      <c r="D36" s="139">
        <v>1</v>
      </c>
      <c r="E36" s="244" t="s">
        <v>118</v>
      </c>
      <c r="F36" s="244"/>
      <c r="G36" s="244"/>
      <c r="H36" s="244"/>
      <c r="I36" s="244"/>
      <c r="J36" s="61"/>
      <c r="K36" s="85">
        <v>0</v>
      </c>
      <c r="L36" s="77">
        <v>2000</v>
      </c>
      <c r="M36" s="85">
        <v>0</v>
      </c>
      <c r="N36" s="68">
        <v>0</v>
      </c>
      <c r="O36" s="77">
        <f t="shared" si="1"/>
        <v>0</v>
      </c>
      <c r="P36" s="61"/>
    </row>
    <row r="37" spans="1:16" s="128" customFormat="1" ht="12.75" customHeight="1" x14ac:dyDescent="0.3">
      <c r="A37" s="61"/>
      <c r="B37" s="61"/>
      <c r="C37" s="136"/>
      <c r="D37" s="139"/>
      <c r="E37" s="244"/>
      <c r="F37" s="244"/>
      <c r="G37" s="244"/>
      <c r="H37" s="244"/>
      <c r="I37" s="244"/>
      <c r="J37" s="61"/>
      <c r="K37" s="77"/>
      <c r="L37" s="77"/>
      <c r="M37" s="77"/>
      <c r="N37" s="68"/>
      <c r="O37" s="77"/>
      <c r="P37" s="61"/>
    </row>
    <row r="38" spans="1:16" ht="12.75" customHeight="1" x14ac:dyDescent="0.3">
      <c r="A38" s="61"/>
      <c r="B38" s="81">
        <v>323</v>
      </c>
      <c r="C38" s="136"/>
      <c r="D38" s="139"/>
      <c r="E38" s="245" t="s">
        <v>88</v>
      </c>
      <c r="F38" s="245"/>
      <c r="G38" s="245"/>
      <c r="H38" s="245"/>
      <c r="I38" s="245"/>
      <c r="J38" s="245"/>
      <c r="K38" s="82">
        <f>SUM(K39:K46)</f>
        <v>10590.84</v>
      </c>
      <c r="L38" s="82">
        <f>SUM(L39:L46)</f>
        <v>61620</v>
      </c>
      <c r="M38" s="82">
        <f>SUM(M39:M46)</f>
        <v>26039.520000000004</v>
      </c>
      <c r="N38" s="71">
        <f>M38/K38*100</f>
        <v>245.86831639416707</v>
      </c>
      <c r="O38" s="82">
        <f>M38/L38*100</f>
        <v>42.258227848101271</v>
      </c>
      <c r="P38" s="61"/>
    </row>
    <row r="39" spans="1:16" ht="12.75" customHeight="1" x14ac:dyDescent="0.3">
      <c r="A39" s="61"/>
      <c r="B39" s="61"/>
      <c r="C39" s="136">
        <v>3231</v>
      </c>
      <c r="D39" s="139">
        <v>1</v>
      </c>
      <c r="E39" s="244" t="s">
        <v>89</v>
      </c>
      <c r="F39" s="244"/>
      <c r="G39" s="244"/>
      <c r="H39" s="244"/>
      <c r="I39" s="244"/>
      <c r="J39" s="244"/>
      <c r="K39" s="77">
        <v>808.27</v>
      </c>
      <c r="L39" s="77">
        <v>2130</v>
      </c>
      <c r="M39" s="77">
        <v>939.11</v>
      </c>
      <c r="N39" s="68">
        <f>M39/K39*100</f>
        <v>116.1876600640875</v>
      </c>
      <c r="O39" s="77">
        <f t="shared" ref="O39:O46" si="2">M39/L39*100</f>
        <v>44.089671361502347</v>
      </c>
      <c r="P39" s="61"/>
    </row>
    <row r="40" spans="1:16" s="132" customFormat="1" ht="12.75" customHeight="1" x14ac:dyDescent="0.2">
      <c r="A40" s="61"/>
      <c r="B40" s="61"/>
      <c r="C40" s="136">
        <v>3232</v>
      </c>
      <c r="D40" s="139">
        <v>1</v>
      </c>
      <c r="E40" s="244" t="s">
        <v>90</v>
      </c>
      <c r="F40" s="244"/>
      <c r="G40" s="244"/>
      <c r="H40" s="244"/>
      <c r="I40" s="244"/>
      <c r="J40" s="244"/>
      <c r="K40" s="77">
        <v>1000</v>
      </c>
      <c r="L40" s="77">
        <v>30000</v>
      </c>
      <c r="M40" s="77">
        <v>8134.84</v>
      </c>
      <c r="N40" s="68">
        <f>M40/K40*100</f>
        <v>813.48400000000004</v>
      </c>
      <c r="O40" s="77">
        <f t="shared" si="2"/>
        <v>27.116133333333337</v>
      </c>
      <c r="P40" s="61"/>
    </row>
    <row r="41" spans="1:16" s="132" customFormat="1" ht="12.75" customHeight="1" x14ac:dyDescent="0.2">
      <c r="A41" s="61"/>
      <c r="B41" s="61"/>
      <c r="C41" s="136">
        <v>3234</v>
      </c>
      <c r="D41" s="139">
        <v>1</v>
      </c>
      <c r="E41" s="244" t="s">
        <v>91</v>
      </c>
      <c r="F41" s="244"/>
      <c r="G41" s="244"/>
      <c r="H41" s="244"/>
      <c r="I41" s="244"/>
      <c r="J41" s="244"/>
      <c r="K41" s="77">
        <v>2046.86</v>
      </c>
      <c r="L41" s="77">
        <v>8330</v>
      </c>
      <c r="M41" s="77">
        <v>5410.31</v>
      </c>
      <c r="N41" s="68">
        <f>M41/K41*100</f>
        <v>264.32242556892021</v>
      </c>
      <c r="O41" s="77">
        <f t="shared" si="2"/>
        <v>64.949699879951979</v>
      </c>
      <c r="P41" s="61"/>
    </row>
    <row r="42" spans="1:16" s="132" customFormat="1" ht="12.75" customHeight="1" x14ac:dyDescent="0.2">
      <c r="A42" s="61"/>
      <c r="B42" s="61"/>
      <c r="C42" s="136">
        <v>3235</v>
      </c>
      <c r="D42" s="139">
        <v>1</v>
      </c>
      <c r="E42" s="136" t="s">
        <v>119</v>
      </c>
      <c r="F42" s="136"/>
      <c r="G42" s="136"/>
      <c r="H42" s="136"/>
      <c r="I42" s="136"/>
      <c r="J42" s="136"/>
      <c r="K42" s="77">
        <v>0</v>
      </c>
      <c r="L42" s="77">
        <v>4200</v>
      </c>
      <c r="M42" s="77">
        <v>3600</v>
      </c>
      <c r="N42" s="68">
        <v>0</v>
      </c>
      <c r="O42" s="77">
        <f t="shared" si="2"/>
        <v>85.714285714285708</v>
      </c>
      <c r="P42" s="61"/>
    </row>
    <row r="43" spans="1:16" s="107" customFormat="1" ht="12.75" customHeight="1" x14ac:dyDescent="0.2">
      <c r="A43" s="61"/>
      <c r="B43" s="61"/>
      <c r="C43" s="136">
        <v>3236</v>
      </c>
      <c r="D43" s="139">
        <v>1</v>
      </c>
      <c r="E43" s="244" t="s">
        <v>92</v>
      </c>
      <c r="F43" s="244"/>
      <c r="G43" s="244"/>
      <c r="H43" s="244"/>
      <c r="I43" s="244"/>
      <c r="J43" s="244"/>
      <c r="K43" s="77">
        <v>1355.78</v>
      </c>
      <c r="L43" s="77">
        <v>6300</v>
      </c>
      <c r="M43" s="77">
        <v>1356.88</v>
      </c>
      <c r="N43" s="68">
        <f>M43/K43*100</f>
        <v>100.08113410730355</v>
      </c>
      <c r="O43" s="77">
        <f t="shared" si="2"/>
        <v>21.53777777777778</v>
      </c>
      <c r="P43" s="61"/>
    </row>
    <row r="44" spans="1:16" ht="12.75" customHeight="1" x14ac:dyDescent="0.3">
      <c r="A44" s="61"/>
      <c r="B44" s="61"/>
      <c r="C44" s="136">
        <v>3237</v>
      </c>
      <c r="D44" s="139">
        <v>1</v>
      </c>
      <c r="E44" s="244" t="s">
        <v>93</v>
      </c>
      <c r="F44" s="244"/>
      <c r="G44" s="244"/>
      <c r="H44" s="244"/>
      <c r="I44" s="244"/>
      <c r="J44" s="244"/>
      <c r="K44" s="77">
        <v>2878.43</v>
      </c>
      <c r="L44" s="77">
        <v>3700</v>
      </c>
      <c r="M44" s="77">
        <v>4524.2700000000004</v>
      </c>
      <c r="N44" s="68">
        <f>M44/K44*100</f>
        <v>157.17839238751682</v>
      </c>
      <c r="O44" s="77">
        <f t="shared" si="2"/>
        <v>122.27756756756759</v>
      </c>
      <c r="P44" s="61"/>
    </row>
    <row r="45" spans="1:16" s="112" customFormat="1" ht="12" customHeight="1" x14ac:dyDescent="0.2">
      <c r="A45" s="61"/>
      <c r="B45" s="61"/>
      <c r="C45" s="136">
        <v>3238</v>
      </c>
      <c r="D45" s="139">
        <v>1</v>
      </c>
      <c r="E45" s="244" t="s">
        <v>94</v>
      </c>
      <c r="F45" s="244"/>
      <c r="G45" s="244"/>
      <c r="H45" s="244"/>
      <c r="I45" s="244"/>
      <c r="J45" s="244"/>
      <c r="K45" s="77">
        <v>1781.99</v>
      </c>
      <c r="L45" s="77">
        <v>3220</v>
      </c>
      <c r="M45" s="77">
        <v>1702.05</v>
      </c>
      <c r="N45" s="68">
        <f>M45/K45*100</f>
        <v>95.514004006756494</v>
      </c>
      <c r="O45" s="77">
        <f>M45/L45*100</f>
        <v>52.858695652173914</v>
      </c>
      <c r="P45" s="86"/>
    </row>
    <row r="46" spans="1:16" s="61" customFormat="1" ht="12.75" customHeight="1" x14ac:dyDescent="0.2">
      <c r="C46" s="136">
        <v>3239</v>
      </c>
      <c r="D46" s="139">
        <v>1</v>
      </c>
      <c r="E46" s="244" t="s">
        <v>95</v>
      </c>
      <c r="F46" s="244"/>
      <c r="G46" s="244"/>
      <c r="H46" s="244"/>
      <c r="I46" s="244"/>
      <c r="J46" s="244"/>
      <c r="K46" s="77">
        <v>719.51</v>
      </c>
      <c r="L46" s="77">
        <v>3740</v>
      </c>
      <c r="M46" s="77">
        <v>372.06</v>
      </c>
      <c r="N46" s="68">
        <f>M46/K46*100</f>
        <v>51.710191658211833</v>
      </c>
      <c r="O46" s="77">
        <f t="shared" si="2"/>
        <v>9.9481283422459885</v>
      </c>
    </row>
    <row r="47" spans="1:16" s="61" customFormat="1" ht="12.75" customHeight="1" x14ac:dyDescent="0.2">
      <c r="C47" s="136"/>
      <c r="D47" s="139"/>
      <c r="E47" s="244"/>
      <c r="F47" s="244"/>
      <c r="G47" s="244"/>
      <c r="H47" s="244"/>
      <c r="I47" s="244"/>
      <c r="K47" s="77"/>
      <c r="L47" s="77"/>
      <c r="M47" s="77"/>
      <c r="N47" s="68"/>
      <c r="O47" s="77"/>
    </row>
    <row r="48" spans="1:16" s="61" customFormat="1" ht="12.75" customHeight="1" x14ac:dyDescent="0.2">
      <c r="B48" s="81">
        <v>329</v>
      </c>
      <c r="D48" s="139"/>
      <c r="E48" s="245" t="s">
        <v>96</v>
      </c>
      <c r="F48" s="245"/>
      <c r="G48" s="245"/>
      <c r="H48" s="245"/>
      <c r="I48" s="245"/>
      <c r="J48" s="245"/>
      <c r="K48" s="82">
        <f>SUM(K49:K53)</f>
        <v>1222.73</v>
      </c>
      <c r="L48" s="82">
        <f>SUM(L49:L53)</f>
        <v>3460</v>
      </c>
      <c r="M48" s="82">
        <f>SUM(M49:M53)</f>
        <v>1067.5700000000002</v>
      </c>
      <c r="N48" s="71">
        <f>M48/K48*100</f>
        <v>87.310362876514048</v>
      </c>
      <c r="O48" s="82">
        <f t="shared" ref="O48:O53" si="3">M48/L48*100</f>
        <v>30.854624277456654</v>
      </c>
    </row>
    <row r="49" spans="1:16" s="61" customFormat="1" ht="12.75" customHeight="1" x14ac:dyDescent="0.2">
      <c r="B49" s="81"/>
      <c r="C49" s="136">
        <v>3292</v>
      </c>
      <c r="D49" s="139">
        <v>1</v>
      </c>
      <c r="E49" s="244" t="s">
        <v>97</v>
      </c>
      <c r="F49" s="244"/>
      <c r="G49" s="244"/>
      <c r="H49" s="244"/>
      <c r="I49" s="244"/>
      <c r="J49" s="138"/>
      <c r="K49" s="77">
        <v>0</v>
      </c>
      <c r="L49" s="77">
        <v>930</v>
      </c>
      <c r="M49" s="77">
        <v>0</v>
      </c>
      <c r="N49" s="71" t="e">
        <f>M49/K49*100</f>
        <v>#DIV/0!</v>
      </c>
      <c r="O49" s="82">
        <f t="shared" si="3"/>
        <v>0</v>
      </c>
    </row>
    <row r="50" spans="1:16" s="61" customFormat="1" ht="12.75" customHeight="1" x14ac:dyDescent="0.2">
      <c r="B50" s="81"/>
      <c r="C50" s="136">
        <v>3293</v>
      </c>
      <c r="D50" s="139">
        <v>1</v>
      </c>
      <c r="E50" s="136" t="s">
        <v>98</v>
      </c>
      <c r="F50" s="136"/>
      <c r="G50" s="136"/>
      <c r="H50" s="136"/>
      <c r="I50" s="136"/>
      <c r="J50" s="138"/>
      <c r="K50" s="77">
        <v>0</v>
      </c>
      <c r="L50" s="77">
        <v>270</v>
      </c>
      <c r="M50" s="77">
        <v>0</v>
      </c>
      <c r="N50" s="71" t="e">
        <f>M50/K50*100</f>
        <v>#DIV/0!</v>
      </c>
      <c r="O50" s="82">
        <f t="shared" si="3"/>
        <v>0</v>
      </c>
    </row>
    <row r="51" spans="1:16" s="61" customFormat="1" ht="12.75" customHeight="1" x14ac:dyDescent="0.2">
      <c r="B51" s="81"/>
      <c r="C51" s="136">
        <v>3294</v>
      </c>
      <c r="D51" s="139"/>
      <c r="E51" s="136" t="s">
        <v>99</v>
      </c>
      <c r="F51" s="136"/>
      <c r="G51" s="136"/>
      <c r="H51" s="136"/>
      <c r="I51" s="136"/>
      <c r="J51" s="138"/>
      <c r="K51" s="77">
        <v>30</v>
      </c>
      <c r="L51" s="77">
        <v>120</v>
      </c>
      <c r="M51" s="77">
        <v>100</v>
      </c>
      <c r="N51" s="71">
        <v>0</v>
      </c>
      <c r="O51" s="82">
        <f t="shared" si="3"/>
        <v>83.333333333333343</v>
      </c>
    </row>
    <row r="52" spans="1:16" s="61" customFormat="1" ht="12.75" customHeight="1" x14ac:dyDescent="0.2">
      <c r="C52" s="136">
        <v>3295</v>
      </c>
      <c r="D52" s="139">
        <v>1</v>
      </c>
      <c r="E52" s="244" t="s">
        <v>100</v>
      </c>
      <c r="F52" s="244"/>
      <c r="G52" s="244"/>
      <c r="H52" s="244"/>
      <c r="I52" s="244"/>
      <c r="J52" s="244"/>
      <c r="K52" s="77">
        <v>1157.73</v>
      </c>
      <c r="L52" s="77">
        <v>1600</v>
      </c>
      <c r="M52" s="77">
        <v>967.57</v>
      </c>
      <c r="N52" s="68">
        <f>M52/K52*100</f>
        <v>83.574754044552705</v>
      </c>
      <c r="O52" s="82">
        <f t="shared" si="3"/>
        <v>60.473125000000003</v>
      </c>
    </row>
    <row r="53" spans="1:16" s="61" customFormat="1" ht="12.75" customHeight="1" x14ac:dyDescent="0.2">
      <c r="C53" s="136">
        <v>3299</v>
      </c>
      <c r="D53" s="139">
        <v>1</v>
      </c>
      <c r="E53" s="244" t="s">
        <v>96</v>
      </c>
      <c r="F53" s="244"/>
      <c r="G53" s="244"/>
      <c r="H53" s="244"/>
      <c r="I53" s="244"/>
      <c r="J53" s="244"/>
      <c r="K53" s="77">
        <v>35</v>
      </c>
      <c r="L53" s="77">
        <v>540</v>
      </c>
      <c r="M53" s="77">
        <v>0</v>
      </c>
      <c r="N53" s="68">
        <f>M53/K53*100</f>
        <v>0</v>
      </c>
      <c r="O53" s="82">
        <f t="shared" si="3"/>
        <v>0</v>
      </c>
    </row>
    <row r="54" spans="1:16" s="61" customFormat="1" ht="12.75" customHeight="1" x14ac:dyDescent="0.2">
      <c r="C54" s="136"/>
      <c r="D54" s="139"/>
      <c r="E54" s="244"/>
      <c r="F54" s="244"/>
      <c r="G54" s="244"/>
      <c r="H54" s="244"/>
      <c r="I54" s="244"/>
      <c r="K54" s="77"/>
      <c r="L54" s="77"/>
      <c r="M54" s="77"/>
      <c r="N54" s="77"/>
      <c r="O54" s="77"/>
    </row>
    <row r="55" spans="1:16" s="61" customFormat="1" ht="12.75" customHeight="1" x14ac:dyDescent="0.2">
      <c r="A55" s="140">
        <v>34</v>
      </c>
      <c r="B55" s="112"/>
      <c r="C55" s="123"/>
      <c r="D55" s="163"/>
      <c r="E55" s="251" t="s">
        <v>101</v>
      </c>
      <c r="F55" s="251"/>
      <c r="G55" s="251"/>
      <c r="H55" s="251"/>
      <c r="I55" s="251"/>
      <c r="J55" s="251"/>
      <c r="K55" s="120">
        <f>K57</f>
        <v>1328.75</v>
      </c>
      <c r="L55" s="120">
        <f>L57</f>
        <v>3600</v>
      </c>
      <c r="M55" s="120">
        <f>M57</f>
        <v>1540.9</v>
      </c>
      <c r="N55" s="111">
        <f>M55/K55*100</f>
        <v>115.96613358419567</v>
      </c>
      <c r="O55" s="120">
        <f>M55/L55*100</f>
        <v>42.802777777777777</v>
      </c>
      <c r="P55" s="112"/>
    </row>
    <row r="56" spans="1:16" s="112" customFormat="1" ht="12.75" customHeight="1" x14ac:dyDescent="0.2">
      <c r="A56" s="61"/>
      <c r="B56" s="61"/>
      <c r="C56" s="136"/>
      <c r="D56" s="139"/>
      <c r="E56" s="244"/>
      <c r="F56" s="244"/>
      <c r="G56" s="244"/>
      <c r="H56" s="244"/>
      <c r="I56" s="244"/>
      <c r="J56" s="61"/>
      <c r="K56" s="77"/>
      <c r="L56" s="77"/>
      <c r="M56" s="77"/>
      <c r="N56" s="77"/>
      <c r="O56" s="77"/>
      <c r="P56" s="61"/>
    </row>
    <row r="57" spans="1:16" s="61" customFormat="1" ht="12.75" customHeight="1" x14ac:dyDescent="0.2">
      <c r="B57" s="138">
        <v>343</v>
      </c>
      <c r="C57" s="136"/>
      <c r="D57" s="139"/>
      <c r="E57" s="245" t="s">
        <v>102</v>
      </c>
      <c r="F57" s="245"/>
      <c r="G57" s="245"/>
      <c r="H57" s="245"/>
      <c r="I57" s="245"/>
      <c r="J57" s="138"/>
      <c r="K57" s="82">
        <f>SUM(K58+K59)</f>
        <v>1328.75</v>
      </c>
      <c r="L57" s="82">
        <f>SUM(L58+L59)</f>
        <v>3600</v>
      </c>
      <c r="M57" s="82">
        <f>SUM(M58+M59)</f>
        <v>1540.9</v>
      </c>
      <c r="N57" s="71">
        <f>M57/K57*100</f>
        <v>115.96613358419567</v>
      </c>
      <c r="O57" s="82">
        <f>M57/L57*100</f>
        <v>42.802777777777777</v>
      </c>
    </row>
    <row r="58" spans="1:16" s="61" customFormat="1" ht="12.75" customHeight="1" x14ac:dyDescent="0.2">
      <c r="C58" s="136">
        <v>3431</v>
      </c>
      <c r="D58" s="139">
        <v>1</v>
      </c>
      <c r="E58" s="244" t="s">
        <v>103</v>
      </c>
      <c r="F58" s="244"/>
      <c r="G58" s="244"/>
      <c r="H58" s="244"/>
      <c r="I58" s="244"/>
      <c r="J58" s="244"/>
      <c r="K58" s="77">
        <v>1328.75</v>
      </c>
      <c r="L58" s="77">
        <v>3600</v>
      </c>
      <c r="M58" s="77">
        <v>1540.9</v>
      </c>
      <c r="N58" s="64">
        <f>M58/K58*100</f>
        <v>115.96613358419567</v>
      </c>
      <c r="O58" s="77">
        <f>M58/L58*100</f>
        <v>42.802777777777777</v>
      </c>
    </row>
    <row r="59" spans="1:16" s="61" customFormat="1" ht="12.75" customHeight="1" x14ac:dyDescent="0.2">
      <c r="C59" s="136">
        <v>3433</v>
      </c>
      <c r="D59" s="89" t="s">
        <v>133</v>
      </c>
      <c r="E59" s="244" t="s">
        <v>104</v>
      </c>
      <c r="F59" s="244"/>
      <c r="G59" s="244"/>
      <c r="H59" s="244"/>
      <c r="I59" s="244"/>
      <c r="K59" s="77">
        <v>0</v>
      </c>
      <c r="L59" s="77">
        <v>0</v>
      </c>
      <c r="M59" s="77">
        <v>0</v>
      </c>
      <c r="N59" s="64" t="e">
        <f>M59/K59*100</f>
        <v>#DIV/0!</v>
      </c>
      <c r="O59" s="77">
        <v>0</v>
      </c>
      <c r="P59" s="86"/>
    </row>
    <row r="60" spans="1:16" s="61" customFormat="1" ht="12.75" customHeight="1" x14ac:dyDescent="0.2">
      <c r="C60" s="136"/>
      <c r="D60" s="139"/>
      <c r="E60" s="250"/>
      <c r="F60" s="250"/>
      <c r="G60" s="250"/>
      <c r="H60" s="250"/>
      <c r="I60" s="250"/>
      <c r="K60" s="77"/>
      <c r="L60" s="77"/>
      <c r="M60" s="77"/>
      <c r="N60" s="77"/>
      <c r="O60" s="77"/>
    </row>
    <row r="61" spans="1:16" s="61" customFormat="1" ht="12.75" customHeight="1" x14ac:dyDescent="0.25">
      <c r="A61" s="133">
        <v>4</v>
      </c>
      <c r="B61" s="133"/>
      <c r="C61" s="133"/>
      <c r="D61" s="162"/>
      <c r="E61" s="241" t="s">
        <v>105</v>
      </c>
      <c r="F61" s="241"/>
      <c r="G61" s="241"/>
      <c r="H61" s="241"/>
      <c r="I61" s="241"/>
      <c r="J61" s="241"/>
      <c r="K61" s="118">
        <f>SUM(K63)</f>
        <v>1375.65</v>
      </c>
      <c r="L61" s="118">
        <f>SUM(L63)</f>
        <v>12263</v>
      </c>
      <c r="M61" s="118">
        <f>SUM(M63)</f>
        <v>0</v>
      </c>
      <c r="N61" s="106">
        <f>M61/K61*100</f>
        <v>0</v>
      </c>
      <c r="O61" s="118">
        <f>M61/L61*100</f>
        <v>0</v>
      </c>
      <c r="P61" s="107"/>
    </row>
    <row r="62" spans="1:16" s="61" customFormat="1" ht="12.75" customHeight="1" x14ac:dyDescent="0.3">
      <c r="A62" s="80"/>
      <c r="B62" s="132"/>
      <c r="C62" s="132"/>
      <c r="D62" s="159"/>
      <c r="E62" s="242"/>
      <c r="F62" s="242"/>
      <c r="G62" s="242"/>
      <c r="H62" s="242"/>
      <c r="I62" s="242"/>
      <c r="J62" s="132"/>
      <c r="K62" s="79"/>
      <c r="L62" s="79"/>
      <c r="M62" s="79"/>
      <c r="N62" s="79"/>
      <c r="O62" s="79"/>
      <c r="P62"/>
    </row>
    <row r="63" spans="1:16" s="61" customFormat="1" ht="12.75" customHeight="1" x14ac:dyDescent="0.2">
      <c r="A63" s="140">
        <v>42</v>
      </c>
      <c r="B63" s="112" t="s">
        <v>71</v>
      </c>
      <c r="C63" s="112"/>
      <c r="D63" s="163"/>
      <c r="E63" s="243" t="s">
        <v>106</v>
      </c>
      <c r="F63" s="243"/>
      <c r="G63" s="243"/>
      <c r="H63" s="243"/>
      <c r="I63" s="243"/>
      <c r="J63" s="243"/>
      <c r="K63" s="120">
        <f>SUM(K65)</f>
        <v>1375.65</v>
      </c>
      <c r="L63" s="120">
        <f>SUM(L65)</f>
        <v>12263</v>
      </c>
      <c r="M63" s="120">
        <f>SUM(M65)</f>
        <v>0</v>
      </c>
      <c r="N63" s="111">
        <f>M63/K63*100</f>
        <v>0</v>
      </c>
      <c r="O63" s="120">
        <f>M63/L63*100</f>
        <v>0</v>
      </c>
      <c r="P63" s="112"/>
    </row>
    <row r="64" spans="1:16" s="61" customFormat="1" ht="12.75" customHeight="1" x14ac:dyDescent="0.2">
      <c r="D64" s="139"/>
      <c r="E64" s="244"/>
      <c r="F64" s="244"/>
      <c r="G64" s="244"/>
      <c r="H64" s="244"/>
      <c r="I64" s="244"/>
      <c r="K64" s="77"/>
      <c r="L64" s="77"/>
      <c r="M64" s="77"/>
      <c r="N64" s="77"/>
      <c r="O64" s="77"/>
    </row>
    <row r="65" spans="1:16" s="61" customFormat="1" ht="12.75" customHeight="1" x14ac:dyDescent="0.2">
      <c r="B65" s="81">
        <v>422</v>
      </c>
      <c r="D65" s="139"/>
      <c r="E65" s="245" t="s">
        <v>107</v>
      </c>
      <c r="F65" s="245"/>
      <c r="G65" s="245"/>
      <c r="H65" s="245"/>
      <c r="I65" s="245"/>
      <c r="K65" s="82">
        <f>SUM(K66+K67)</f>
        <v>1375.65</v>
      </c>
      <c r="L65" s="82">
        <f>SUM(L66+L67)</f>
        <v>12263</v>
      </c>
      <c r="M65" s="82">
        <f>SUM(M66+M67)</f>
        <v>0</v>
      </c>
      <c r="N65" s="66">
        <f>M65/K65*100</f>
        <v>0</v>
      </c>
      <c r="O65" s="82">
        <f>M65/L65*100</f>
        <v>0</v>
      </c>
    </row>
    <row r="66" spans="1:16" s="61" customFormat="1" ht="12.75" customHeight="1" x14ac:dyDescent="0.2">
      <c r="B66" s="81"/>
      <c r="C66" s="136">
        <v>4221</v>
      </c>
      <c r="D66" s="139">
        <v>1</v>
      </c>
      <c r="E66" s="246" t="s">
        <v>108</v>
      </c>
      <c r="F66" s="246"/>
      <c r="G66" s="246"/>
      <c r="H66" s="246"/>
      <c r="I66" s="246"/>
      <c r="K66" s="77">
        <v>0</v>
      </c>
      <c r="L66" s="77">
        <v>8263</v>
      </c>
      <c r="M66" s="77">
        <v>0</v>
      </c>
      <c r="N66" s="64">
        <v>0</v>
      </c>
      <c r="O66" s="77">
        <v>0</v>
      </c>
    </row>
    <row r="67" spans="1:16" s="61" customFormat="1" ht="12.75" customHeight="1" x14ac:dyDescent="0.2">
      <c r="C67" s="136">
        <v>4227</v>
      </c>
      <c r="D67" s="139">
        <v>1</v>
      </c>
      <c r="E67" s="244" t="s">
        <v>109</v>
      </c>
      <c r="F67" s="244"/>
      <c r="G67" s="244"/>
      <c r="H67" s="244"/>
      <c r="I67" s="244"/>
      <c r="K67" s="77">
        <v>1375.65</v>
      </c>
      <c r="L67" s="77">
        <v>4000</v>
      </c>
      <c r="M67" s="77">
        <v>0</v>
      </c>
      <c r="N67" s="64">
        <f>M67/K67*100</f>
        <v>0</v>
      </c>
      <c r="O67" s="77">
        <f>M67/L67*100</f>
        <v>0</v>
      </c>
    </row>
    <row r="68" spans="1:16" s="61" customFormat="1" ht="12.75" customHeight="1" x14ac:dyDescent="0.2">
      <c r="C68" s="136"/>
      <c r="D68" s="139"/>
      <c r="E68" s="136"/>
      <c r="F68" s="136"/>
      <c r="G68" s="136"/>
      <c r="H68" s="136"/>
      <c r="I68" s="136"/>
      <c r="K68" s="77"/>
      <c r="L68" s="77"/>
      <c r="M68" s="77"/>
      <c r="N68" s="64"/>
      <c r="O68" s="77"/>
    </row>
    <row r="69" spans="1:16" s="61" customFormat="1" ht="12.75" customHeight="1" x14ac:dyDescent="0.2">
      <c r="C69" s="136"/>
      <c r="D69" s="139"/>
      <c r="E69" s="136"/>
      <c r="F69" s="136"/>
      <c r="G69" s="136"/>
      <c r="H69" s="136"/>
      <c r="I69" s="136"/>
      <c r="K69" s="77"/>
      <c r="L69" s="77"/>
      <c r="M69" s="77"/>
      <c r="N69" s="77"/>
      <c r="O69" s="77"/>
    </row>
    <row r="70" spans="1:16" s="61" customFormat="1" ht="12.75" customHeight="1" x14ac:dyDescent="0.2">
      <c r="C70" s="136"/>
      <c r="D70" s="139"/>
      <c r="E70" s="136"/>
      <c r="F70" s="136"/>
      <c r="G70" s="136"/>
      <c r="H70" s="136"/>
      <c r="I70" s="136"/>
      <c r="K70" s="77"/>
      <c r="L70" s="77"/>
      <c r="M70" s="77"/>
      <c r="N70" s="77"/>
      <c r="O70" s="77"/>
    </row>
    <row r="71" spans="1:16" s="61" customFormat="1" ht="12.75" customHeight="1" x14ac:dyDescent="0.2">
      <c r="A71" s="231" t="s">
        <v>144</v>
      </c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82"/>
    </row>
    <row r="72" spans="1:16" s="61" customFormat="1" ht="12.75" customHeight="1" x14ac:dyDescent="0.3">
      <c r="A72" s="232"/>
      <c r="B72" s="232"/>
      <c r="C72" s="232"/>
      <c r="D72" s="232"/>
      <c r="E72" s="232"/>
      <c r="F72" s="232"/>
      <c r="G72" s="232"/>
      <c r="H72" s="232"/>
      <c r="I72" s="232"/>
      <c r="J72" s="232"/>
      <c r="K72" s="232"/>
      <c r="L72"/>
      <c r="M72"/>
      <c r="N72"/>
      <c r="O72" s="82"/>
    </row>
    <row r="73" spans="1:16" s="61" customFormat="1" ht="12.75" customHeight="1" x14ac:dyDescent="0.3">
      <c r="A73" s="233" t="s">
        <v>142</v>
      </c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233"/>
      <c r="O73" s="79"/>
      <c r="P73"/>
    </row>
    <row r="74" spans="1:16" s="61" customFormat="1" ht="12.75" customHeight="1" x14ac:dyDescent="0.3">
      <c r="A74" s="234" t="s">
        <v>143</v>
      </c>
      <c r="B74" s="234"/>
      <c r="C74" s="234"/>
      <c r="D74" s="234"/>
      <c r="E74" s="234"/>
      <c r="F74" s="234"/>
      <c r="G74" s="234"/>
      <c r="H74" s="234"/>
      <c r="I74" s="234"/>
      <c r="J74" s="234"/>
      <c r="K74" s="234"/>
      <c r="L74" s="234"/>
      <c r="M74" s="234"/>
      <c r="N74" s="234"/>
      <c r="O74"/>
      <c r="P74"/>
    </row>
    <row r="75" spans="1:16" s="61" customFormat="1" ht="12.75" customHeight="1" x14ac:dyDescent="0.3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s="61" customFormat="1" ht="12.75" customHeight="1" x14ac:dyDescent="0.3">
      <c r="A76" s="98"/>
      <c r="B76" s="99"/>
      <c r="C76" s="99"/>
      <c r="D76" s="165"/>
      <c r="E76" s="99"/>
      <c r="F76" s="99"/>
      <c r="G76" s="99"/>
      <c r="H76" s="99"/>
      <c r="I76" s="99"/>
      <c r="J76" s="99"/>
      <c r="K76" s="100"/>
      <c r="L76" s="100"/>
      <c r="M76" s="100"/>
      <c r="N76" s="100"/>
      <c r="O76" s="100"/>
      <c r="P76"/>
    </row>
    <row r="77" spans="1:16" s="61" customFormat="1" ht="12.75" customHeight="1" x14ac:dyDescent="0.25">
      <c r="A77" s="99"/>
      <c r="B77" s="101"/>
      <c r="C77" s="99"/>
      <c r="D77" s="165"/>
      <c r="E77" s="99"/>
      <c r="F77" s="99"/>
      <c r="G77" s="99"/>
      <c r="H77" s="99"/>
      <c r="I77" s="99"/>
      <c r="J77" s="99"/>
      <c r="K77" s="102"/>
      <c r="L77" s="102"/>
      <c r="M77" s="102"/>
      <c r="N77" s="102"/>
      <c r="O77" s="102"/>
      <c r="P77" s="132"/>
    </row>
    <row r="78" spans="1:16" s="61" customFormat="1" ht="12.75" customHeight="1" x14ac:dyDescent="0.2">
      <c r="A78" s="132"/>
      <c r="B78" s="132"/>
      <c r="C78" s="132"/>
      <c r="D78" s="159"/>
      <c r="E78" s="132"/>
      <c r="F78" s="132"/>
      <c r="G78" s="132"/>
      <c r="H78" s="132"/>
      <c r="I78" s="132"/>
      <c r="J78" s="132"/>
      <c r="K78" s="132"/>
      <c r="L78" s="132"/>
      <c r="M78" s="132"/>
      <c r="N78" s="132"/>
      <c r="O78" s="132"/>
      <c r="P78" s="132"/>
    </row>
    <row r="79" spans="1:16" s="61" customFormat="1" ht="12.75" customHeight="1" x14ac:dyDescent="0.2">
      <c r="D79" s="139"/>
    </row>
    <row r="80" spans="1:16" s="112" customFormat="1" ht="12.75" customHeight="1" x14ac:dyDescent="0.2">
      <c r="A80" s="61"/>
      <c r="B80" s="61"/>
      <c r="C80" s="61"/>
      <c r="D80" s="139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</row>
    <row r="81" spans="1:16" s="61" customFormat="1" ht="12.75" customHeight="1" x14ac:dyDescent="0.2">
      <c r="D81" s="139"/>
    </row>
    <row r="82" spans="1:16" s="61" customFormat="1" ht="12.75" customHeight="1" x14ac:dyDescent="0.2">
      <c r="D82" s="139"/>
    </row>
    <row r="83" spans="1:16" s="61" customFormat="1" ht="12.75" customHeight="1" x14ac:dyDescent="0.2">
      <c r="D83" s="139"/>
    </row>
    <row r="84" spans="1:16" s="86" customFormat="1" ht="12.75" customHeight="1" x14ac:dyDescent="0.2">
      <c r="A84" s="61"/>
      <c r="B84" s="61"/>
      <c r="C84" s="61"/>
      <c r="D84" s="139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</row>
    <row r="85" spans="1:16" s="61" customFormat="1" ht="12.75" customHeight="1" x14ac:dyDescent="0.2">
      <c r="D85" s="139"/>
    </row>
    <row r="86" spans="1:16" s="107" customFormat="1" ht="12" customHeight="1" x14ac:dyDescent="0.2">
      <c r="A86" s="61"/>
      <c r="B86" s="61"/>
      <c r="C86" s="61"/>
      <c r="D86" s="139"/>
      <c r="E86" s="61"/>
      <c r="F86" s="61"/>
      <c r="G86" s="61"/>
      <c r="H86" s="61"/>
      <c r="I86" s="61"/>
      <c r="J86" s="61"/>
      <c r="K86" s="61"/>
      <c r="L86" s="61"/>
      <c r="M86" s="61"/>
      <c r="N86" s="61"/>
      <c r="O86" s="61"/>
      <c r="P86" s="61"/>
    </row>
    <row r="87" spans="1:16" ht="12.75" customHeight="1" x14ac:dyDescent="0.3">
      <c r="A87" s="61"/>
      <c r="B87" s="61"/>
      <c r="C87" s="61"/>
      <c r="D87" s="139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</row>
    <row r="88" spans="1:16" s="112" customFormat="1" ht="12.75" customHeight="1" x14ac:dyDescent="0.2">
      <c r="A88" s="61"/>
      <c r="B88" s="61"/>
      <c r="C88" s="61"/>
      <c r="D88" s="139"/>
      <c r="E88" s="61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</row>
    <row r="89" spans="1:16" s="61" customFormat="1" ht="12.75" customHeight="1" x14ac:dyDescent="0.2">
      <c r="D89" s="139"/>
    </row>
    <row r="90" spans="1:16" s="61" customFormat="1" ht="12.75" customHeight="1" x14ac:dyDescent="0.2">
      <c r="D90" s="139"/>
    </row>
    <row r="91" spans="1:16" s="61" customFormat="1" ht="12.75" customHeight="1" x14ac:dyDescent="0.2">
      <c r="D91" s="139"/>
    </row>
    <row r="92" spans="1:16" s="61" customFormat="1" ht="12.75" customHeight="1" x14ac:dyDescent="0.2">
      <c r="D92" s="139"/>
    </row>
    <row r="93" spans="1:16" s="61" customFormat="1" ht="12.75" customHeight="1" x14ac:dyDescent="0.2">
      <c r="D93" s="139"/>
    </row>
    <row r="94" spans="1:16" s="61" customFormat="1" ht="12.75" customHeight="1" x14ac:dyDescent="0.2">
      <c r="D94" s="139"/>
    </row>
    <row r="95" spans="1:16" s="61" customFormat="1" ht="12.75" customHeight="1" x14ac:dyDescent="0.2">
      <c r="D95" s="139"/>
    </row>
    <row r="96" spans="1:16" s="61" customFormat="1" ht="12.75" customHeight="1" x14ac:dyDescent="0.2">
      <c r="D96" s="139"/>
    </row>
    <row r="97" spans="1:16" s="61" customFormat="1" ht="12.75" customHeight="1" x14ac:dyDescent="0.2">
      <c r="D97" s="139"/>
    </row>
    <row r="98" spans="1:16" s="107" customFormat="1" ht="12.75" customHeight="1" x14ac:dyDescent="0.2">
      <c r="A98" s="61"/>
      <c r="B98" s="61"/>
      <c r="C98" s="61"/>
      <c r="D98" s="139"/>
      <c r="E98" s="61"/>
      <c r="F98" s="61"/>
      <c r="G98" s="61"/>
      <c r="H98" s="61"/>
      <c r="I98" s="61"/>
      <c r="J98" s="61"/>
      <c r="K98" s="61"/>
      <c r="L98" s="61"/>
      <c r="M98" s="61"/>
      <c r="N98" s="61"/>
      <c r="O98" s="61"/>
      <c r="P98" s="61"/>
    </row>
    <row r="99" spans="1:16" s="61" customFormat="1" ht="12.75" customHeight="1" x14ac:dyDescent="0.2">
      <c r="D99" s="139"/>
    </row>
    <row r="100" spans="1:16" s="112" customFormat="1" ht="12.75" customHeight="1" x14ac:dyDescent="0.2">
      <c r="A100" s="61"/>
      <c r="B100" s="61"/>
      <c r="C100" s="61"/>
      <c r="D100" s="139"/>
      <c r="E100" s="61"/>
      <c r="F100" s="61"/>
      <c r="G100" s="61"/>
      <c r="H100" s="61"/>
      <c r="I100" s="61"/>
      <c r="J100" s="61"/>
      <c r="K100" s="61"/>
      <c r="L100" s="61"/>
      <c r="M100" s="61"/>
      <c r="N100" s="61"/>
      <c r="O100" s="61"/>
      <c r="P100" s="61"/>
    </row>
    <row r="101" spans="1:16" s="61" customFormat="1" ht="12.75" customHeight="1" x14ac:dyDescent="0.2">
      <c r="D101" s="139"/>
    </row>
    <row r="102" spans="1:16" s="61" customFormat="1" ht="12.75" customHeight="1" x14ac:dyDescent="0.2">
      <c r="D102" s="139"/>
    </row>
    <row r="103" spans="1:16" s="87" customFormat="1" ht="12.75" customHeight="1" x14ac:dyDescent="0.2">
      <c r="A103" s="61"/>
      <c r="B103" s="61"/>
      <c r="C103" s="61"/>
      <c r="D103" s="139"/>
      <c r="E103" s="61"/>
      <c r="F103" s="61"/>
      <c r="G103" s="61"/>
      <c r="H103" s="61"/>
      <c r="I103" s="61"/>
      <c r="J103" s="61"/>
      <c r="K103" s="61"/>
      <c r="L103" s="61"/>
      <c r="M103" s="61"/>
      <c r="N103" s="61"/>
      <c r="O103" s="61"/>
      <c r="P103" s="61"/>
    </row>
    <row r="104" spans="1:16" s="93" customFormat="1" ht="12.75" customHeight="1" x14ac:dyDescent="0.2">
      <c r="A104" s="61"/>
      <c r="B104" s="61"/>
      <c r="C104" s="61"/>
      <c r="D104" s="139"/>
      <c r="E104" s="61"/>
      <c r="F104" s="61"/>
      <c r="G104" s="61"/>
      <c r="H104" s="61"/>
      <c r="I104" s="61"/>
      <c r="J104" s="61"/>
      <c r="K104" s="61"/>
      <c r="L104" s="61"/>
      <c r="M104" s="61"/>
      <c r="N104" s="61"/>
      <c r="O104" s="61"/>
      <c r="P104" s="61"/>
    </row>
    <row r="105" spans="1:16" s="61" customFormat="1" ht="12.75" customHeight="1" x14ac:dyDescent="0.2">
      <c r="D105" s="139"/>
    </row>
    <row r="106" spans="1:16" ht="12.75" customHeight="1" x14ac:dyDescent="0.3">
      <c r="A106" s="61"/>
      <c r="B106" s="61"/>
      <c r="C106" s="61"/>
      <c r="D106" s="139"/>
      <c r="E106" s="61"/>
      <c r="F106" s="61"/>
      <c r="G106" s="61"/>
      <c r="H106" s="61"/>
      <c r="I106" s="61"/>
      <c r="J106" s="61"/>
      <c r="K106" s="61"/>
      <c r="L106" s="61"/>
      <c r="M106" s="61"/>
      <c r="N106" s="61"/>
      <c r="O106" s="61"/>
      <c r="P106" s="61"/>
    </row>
    <row r="107" spans="1:16" ht="12.75" customHeight="1" x14ac:dyDescent="0.3">
      <c r="A107" s="61"/>
      <c r="B107" s="61"/>
      <c r="C107" s="61"/>
      <c r="D107" s="139"/>
      <c r="E107" s="61"/>
      <c r="F107" s="61"/>
      <c r="G107" s="61"/>
      <c r="H107" s="61"/>
      <c r="I107" s="61"/>
      <c r="J107" s="61"/>
      <c r="K107" s="61"/>
      <c r="L107" s="61"/>
      <c r="M107" s="61"/>
      <c r="N107" s="61"/>
      <c r="O107" s="61"/>
      <c r="P107" s="61"/>
    </row>
    <row r="108" spans="1:16" ht="12.75" customHeight="1" x14ac:dyDescent="0.3">
      <c r="A108" s="61"/>
      <c r="B108" s="61"/>
      <c r="C108" s="61"/>
      <c r="D108" s="139"/>
      <c r="E108" s="61"/>
      <c r="F108" s="61"/>
      <c r="G108" s="61"/>
      <c r="H108" s="61"/>
      <c r="I108" s="61"/>
      <c r="J108" s="61"/>
      <c r="K108" s="61"/>
      <c r="L108" s="61"/>
      <c r="M108" s="61"/>
      <c r="N108" s="61"/>
      <c r="O108" s="61"/>
      <c r="P108" s="61"/>
    </row>
    <row r="109" spans="1:16" ht="12.75" customHeight="1" x14ac:dyDescent="0.3">
      <c r="A109" s="61"/>
      <c r="B109" s="61"/>
      <c r="C109" s="61"/>
      <c r="D109" s="139"/>
      <c r="E109" s="61"/>
      <c r="F109" s="61"/>
      <c r="G109" s="61"/>
      <c r="H109" s="61"/>
      <c r="I109" s="61"/>
      <c r="J109" s="61"/>
      <c r="K109" s="61"/>
      <c r="L109" s="61"/>
      <c r="M109" s="61"/>
      <c r="N109" s="61"/>
      <c r="O109" s="61"/>
      <c r="P109" s="61"/>
    </row>
    <row r="110" spans="1:16" s="132" customFormat="1" ht="15" customHeight="1" x14ac:dyDescent="0.2">
      <c r="A110" s="61"/>
      <c r="B110" s="61"/>
      <c r="C110" s="61"/>
      <c r="D110" s="139"/>
      <c r="E110" s="61"/>
      <c r="F110" s="61"/>
      <c r="G110" s="61"/>
      <c r="H110" s="61"/>
      <c r="I110" s="61"/>
      <c r="J110" s="61"/>
      <c r="K110" s="61"/>
      <c r="L110" s="61"/>
      <c r="M110" s="61"/>
      <c r="N110" s="61"/>
      <c r="O110" s="61"/>
      <c r="P110" s="61"/>
    </row>
    <row r="111" spans="1:16" s="132" customFormat="1" ht="12.75" customHeight="1" x14ac:dyDescent="0.2">
      <c r="A111" s="61"/>
      <c r="B111" s="61"/>
      <c r="C111" s="61"/>
      <c r="D111" s="139"/>
      <c r="E111" s="61"/>
      <c r="F111" s="61"/>
      <c r="G111" s="61"/>
      <c r="H111" s="61"/>
      <c r="I111" s="61"/>
      <c r="J111" s="61"/>
      <c r="K111" s="61"/>
      <c r="L111" s="61"/>
      <c r="M111" s="61"/>
      <c r="N111" s="61"/>
      <c r="O111" s="61"/>
      <c r="P111" s="61"/>
    </row>
    <row r="112" spans="1:16" s="61" customFormat="1" ht="12.75" customHeight="1" x14ac:dyDescent="0.2">
      <c r="D112" s="139"/>
    </row>
    <row r="113" spans="1:16" s="61" customFormat="1" ht="12.75" customHeight="1" x14ac:dyDescent="0.2">
      <c r="D113" s="139"/>
    </row>
    <row r="114" spans="1:16" s="61" customFormat="1" ht="12.75" customHeight="1" x14ac:dyDescent="0.2">
      <c r="D114" s="139"/>
    </row>
    <row r="115" spans="1:16" s="61" customFormat="1" ht="12.75" customHeight="1" x14ac:dyDescent="0.2">
      <c r="D115" s="139"/>
    </row>
    <row r="116" spans="1:16" s="61" customFormat="1" ht="12.75" customHeight="1" x14ac:dyDescent="0.2">
      <c r="A116" s="86"/>
      <c r="B116" s="86"/>
      <c r="C116" s="86"/>
      <c r="D116" s="166"/>
      <c r="E116" s="86"/>
      <c r="F116" s="86"/>
      <c r="G116" s="86"/>
      <c r="H116" s="86"/>
      <c r="I116" s="86"/>
      <c r="J116" s="86"/>
      <c r="K116" s="86"/>
      <c r="L116" s="86"/>
      <c r="M116" s="86"/>
      <c r="N116" s="86"/>
      <c r="O116" s="86"/>
      <c r="P116" s="86"/>
    </row>
    <row r="117" spans="1:16" s="61" customFormat="1" ht="12.75" customHeight="1" x14ac:dyDescent="0.2">
      <c r="D117" s="139"/>
    </row>
    <row r="118" spans="1:16" s="61" customFormat="1" ht="12.75" customHeight="1" x14ac:dyDescent="0.2">
      <c r="A118" s="86"/>
      <c r="B118" s="86"/>
      <c r="C118" s="86"/>
      <c r="D118" s="16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</row>
    <row r="119" spans="1:16" s="61" customFormat="1" ht="12.75" customHeight="1" x14ac:dyDescent="0.2">
      <c r="D119" s="139"/>
    </row>
    <row r="120" spans="1:16" s="61" customFormat="1" ht="12.75" customHeight="1" x14ac:dyDescent="0.2">
      <c r="D120" s="139"/>
    </row>
    <row r="121" spans="1:16" s="61" customFormat="1" ht="12.75" customHeight="1" x14ac:dyDescent="0.2">
      <c r="A121" s="86"/>
      <c r="B121" s="86"/>
      <c r="C121" s="86"/>
      <c r="D121" s="16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</row>
    <row r="122" spans="1:16" s="61" customFormat="1" ht="12.75" customHeight="1" x14ac:dyDescent="0.2">
      <c r="D122" s="139"/>
    </row>
    <row r="123" spans="1:16" s="61" customFormat="1" ht="12.75" customHeight="1" x14ac:dyDescent="0.2">
      <c r="D123" s="139"/>
    </row>
    <row r="124" spans="1:16" s="61" customFormat="1" ht="12.75" customHeight="1" x14ac:dyDescent="0.2">
      <c r="D124" s="139"/>
    </row>
    <row r="125" spans="1:16" s="61" customFormat="1" ht="12.75" customHeight="1" x14ac:dyDescent="0.2">
      <c r="A125" s="86"/>
      <c r="B125" s="86"/>
      <c r="C125" s="86"/>
      <c r="D125" s="16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</row>
    <row r="126" spans="1:16" s="61" customFormat="1" ht="12.75" customHeight="1" x14ac:dyDescent="0.2">
      <c r="D126" s="139"/>
    </row>
    <row r="127" spans="1:16" s="61" customFormat="1" ht="12.75" customHeight="1" x14ac:dyDescent="0.2">
      <c r="D127" s="139"/>
    </row>
    <row r="128" spans="1:16" s="61" customFormat="1" ht="12.75" customHeight="1" x14ac:dyDescent="0.2">
      <c r="D128" s="139"/>
    </row>
    <row r="129" spans="1:16" s="61" customFormat="1" ht="12.75" customHeight="1" x14ac:dyDescent="0.2">
      <c r="D129" s="139"/>
    </row>
    <row r="130" spans="1:16" s="61" customFormat="1" ht="12.75" customHeight="1" x14ac:dyDescent="0.2">
      <c r="D130" s="139"/>
    </row>
    <row r="131" spans="1:16" s="61" customFormat="1" ht="12.75" customHeight="1" x14ac:dyDescent="0.2">
      <c r="D131" s="139"/>
    </row>
    <row r="132" spans="1:16" s="61" customFormat="1" ht="12.75" customHeight="1" x14ac:dyDescent="0.2">
      <c r="D132" s="139"/>
    </row>
    <row r="133" spans="1:16" s="61" customFormat="1" ht="12.75" customHeight="1" x14ac:dyDescent="0.2">
      <c r="D133" s="139"/>
    </row>
    <row r="134" spans="1:16" s="61" customFormat="1" ht="12.75" customHeight="1" x14ac:dyDescent="0.2">
      <c r="A134" s="86"/>
      <c r="B134" s="86"/>
      <c r="C134" s="86"/>
      <c r="D134" s="16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</row>
    <row r="135" spans="1:16" s="61" customFormat="1" ht="12.75" customHeight="1" x14ac:dyDescent="0.3">
      <c r="A135"/>
      <c r="B135"/>
      <c r="C135"/>
      <c r="D135" s="160"/>
      <c r="E135"/>
      <c r="F135"/>
      <c r="G135"/>
      <c r="H135"/>
      <c r="I135"/>
      <c r="J135"/>
      <c r="K135"/>
      <c r="L135"/>
      <c r="M135"/>
      <c r="N135"/>
      <c r="O135"/>
      <c r="P135"/>
    </row>
    <row r="136" spans="1:16" s="61" customFormat="1" ht="12.75" customHeight="1" x14ac:dyDescent="0.2">
      <c r="A136" s="132"/>
      <c r="B136" s="132"/>
      <c r="C136" s="132"/>
      <c r="D136" s="159"/>
      <c r="E136" s="132"/>
      <c r="F136" s="132"/>
      <c r="G136" s="132"/>
      <c r="H136" s="132"/>
      <c r="I136" s="132"/>
      <c r="J136" s="132"/>
      <c r="K136" s="132"/>
      <c r="L136" s="132"/>
      <c r="M136" s="132"/>
      <c r="N136" s="132"/>
      <c r="O136" s="132"/>
      <c r="P136" s="132"/>
    </row>
    <row r="137" spans="1:16" s="61" customFormat="1" ht="12.75" customHeight="1" x14ac:dyDescent="0.3">
      <c r="A137"/>
      <c r="B137"/>
      <c r="C137"/>
      <c r="D137" s="160"/>
      <c r="E137"/>
      <c r="F137"/>
      <c r="G137"/>
      <c r="H137"/>
      <c r="I137"/>
      <c r="J137"/>
      <c r="K137"/>
      <c r="L137"/>
      <c r="M137"/>
      <c r="N137"/>
      <c r="O137"/>
      <c r="P137"/>
    </row>
    <row r="138" spans="1:16" s="61" customFormat="1" ht="12.75" customHeight="1" x14ac:dyDescent="0.2">
      <c r="D138" s="139"/>
    </row>
    <row r="139" spans="1:16" s="61" customFormat="1" ht="12.75" customHeight="1" x14ac:dyDescent="0.2">
      <c r="D139" s="139"/>
    </row>
    <row r="140" spans="1:16" s="61" customFormat="1" ht="12.75" customHeight="1" x14ac:dyDescent="0.2">
      <c r="D140" s="139"/>
    </row>
    <row r="141" spans="1:16" s="61" customFormat="1" ht="12.75" customHeight="1" x14ac:dyDescent="0.2">
      <c r="D141" s="139"/>
    </row>
    <row r="142" spans="1:16" s="61" customFormat="1" ht="12.75" customHeight="1" x14ac:dyDescent="0.2">
      <c r="D142" s="139"/>
    </row>
    <row r="143" spans="1:16" s="61" customFormat="1" ht="12.75" customHeight="1" x14ac:dyDescent="0.2">
      <c r="D143" s="139"/>
    </row>
    <row r="144" spans="1:16" s="61" customFormat="1" ht="12.75" customHeight="1" x14ac:dyDescent="0.3">
      <c r="A144"/>
      <c r="B144"/>
      <c r="C144"/>
      <c r="D144" s="160"/>
      <c r="E144"/>
      <c r="F144"/>
      <c r="G144"/>
      <c r="H144"/>
      <c r="I144"/>
      <c r="J144"/>
      <c r="K144"/>
      <c r="L144"/>
      <c r="M144"/>
      <c r="N144"/>
      <c r="O144"/>
      <c r="P144"/>
    </row>
    <row r="145" spans="1:16" s="61" customFormat="1" ht="12.75" customHeight="1" x14ac:dyDescent="0.3">
      <c r="A145"/>
      <c r="B145"/>
      <c r="C145"/>
      <c r="D145" s="160"/>
      <c r="E145"/>
      <c r="F145"/>
      <c r="G145"/>
      <c r="H145"/>
      <c r="I145"/>
      <c r="J145"/>
      <c r="K145"/>
      <c r="L145"/>
      <c r="M145"/>
      <c r="N145"/>
      <c r="O145"/>
      <c r="P145"/>
    </row>
    <row r="146" spans="1:16" s="61" customFormat="1" ht="12.75" customHeight="1" x14ac:dyDescent="0.3">
      <c r="A146"/>
      <c r="B146"/>
      <c r="C146"/>
      <c r="D146" s="160"/>
      <c r="E146"/>
      <c r="F146"/>
      <c r="G146"/>
      <c r="H146"/>
      <c r="I146"/>
      <c r="J146"/>
      <c r="K146"/>
      <c r="L146"/>
      <c r="M146"/>
      <c r="N146"/>
      <c r="O146"/>
      <c r="P146"/>
    </row>
    <row r="147" spans="1:16" s="61" customFormat="1" ht="12.75" customHeight="1" x14ac:dyDescent="0.3">
      <c r="A147"/>
      <c r="B147"/>
      <c r="C147"/>
      <c r="D147" s="160"/>
      <c r="E147"/>
      <c r="F147"/>
      <c r="G147"/>
      <c r="H147"/>
      <c r="I147"/>
      <c r="J147"/>
      <c r="K147"/>
      <c r="L147"/>
      <c r="M147"/>
      <c r="N147"/>
      <c r="O147"/>
      <c r="P147"/>
    </row>
    <row r="148" spans="1:16" s="61" customFormat="1" ht="12.75" customHeight="1" x14ac:dyDescent="0.3">
      <c r="A148"/>
      <c r="B148"/>
      <c r="C148"/>
      <c r="D148" s="160"/>
      <c r="E148"/>
      <c r="F148"/>
      <c r="G148"/>
      <c r="H148"/>
      <c r="I148"/>
      <c r="J148"/>
      <c r="K148"/>
      <c r="L148"/>
      <c r="M148"/>
      <c r="N148"/>
      <c r="O148"/>
      <c r="P148"/>
    </row>
    <row r="149" spans="1:16" s="86" customFormat="1" ht="12.75" customHeight="1" x14ac:dyDescent="0.3">
      <c r="A149"/>
      <c r="B149"/>
      <c r="C149"/>
      <c r="D149" s="160"/>
      <c r="E149"/>
      <c r="F149"/>
      <c r="G149"/>
      <c r="H149"/>
      <c r="I149"/>
      <c r="J149"/>
      <c r="K149"/>
      <c r="L149"/>
      <c r="M149"/>
      <c r="N149"/>
      <c r="O149"/>
      <c r="P149"/>
    </row>
    <row r="150" spans="1:16" s="61" customFormat="1" ht="12.75" customHeight="1" x14ac:dyDescent="0.3">
      <c r="A150"/>
      <c r="B150"/>
      <c r="C150"/>
      <c r="D150" s="160"/>
      <c r="E150"/>
      <c r="F150"/>
      <c r="G150"/>
      <c r="H150"/>
      <c r="I150"/>
      <c r="J150"/>
      <c r="K150"/>
      <c r="L150"/>
      <c r="M150"/>
      <c r="N150"/>
      <c r="O150"/>
      <c r="P150"/>
    </row>
    <row r="151" spans="1:16" s="86" customFormat="1" ht="12.75" customHeight="1" x14ac:dyDescent="0.3">
      <c r="A151"/>
      <c r="B151"/>
      <c r="C151"/>
      <c r="D151" s="160"/>
      <c r="E151"/>
      <c r="F151"/>
      <c r="G151"/>
      <c r="H151"/>
      <c r="I151"/>
      <c r="J151"/>
      <c r="K151"/>
      <c r="L151"/>
      <c r="M151"/>
      <c r="N151"/>
      <c r="O151"/>
      <c r="P151"/>
    </row>
    <row r="152" spans="1:16" s="61" customFormat="1" ht="12.75" customHeight="1" x14ac:dyDescent="0.3">
      <c r="A152"/>
      <c r="B152"/>
      <c r="C152"/>
      <c r="D152" s="160"/>
      <c r="E152"/>
      <c r="F152"/>
      <c r="G152"/>
      <c r="H152"/>
      <c r="I152"/>
      <c r="J152"/>
      <c r="K152"/>
      <c r="L152"/>
      <c r="M152"/>
      <c r="N152"/>
      <c r="O152"/>
      <c r="P152"/>
    </row>
    <row r="153" spans="1:16" s="61" customFormat="1" ht="12.75" customHeight="1" x14ac:dyDescent="0.3">
      <c r="A153"/>
      <c r="B153"/>
      <c r="C153"/>
      <c r="D153" s="160"/>
      <c r="E153"/>
      <c r="F153"/>
      <c r="G153"/>
      <c r="H153"/>
      <c r="I153"/>
      <c r="J153"/>
      <c r="K153"/>
      <c r="L153"/>
      <c r="M153"/>
      <c r="N153"/>
      <c r="O153"/>
      <c r="P153"/>
    </row>
    <row r="154" spans="1:16" s="86" customFormat="1" ht="12.75" customHeight="1" x14ac:dyDescent="0.3">
      <c r="A154"/>
      <c r="B154"/>
      <c r="C154"/>
      <c r="D154" s="160"/>
      <c r="E154"/>
      <c r="F154"/>
      <c r="G154"/>
      <c r="H154"/>
      <c r="I154"/>
      <c r="J154"/>
      <c r="K154"/>
      <c r="L154"/>
      <c r="M154"/>
      <c r="N154"/>
      <c r="O154"/>
      <c r="P154"/>
    </row>
    <row r="155" spans="1:16" s="61" customFormat="1" ht="12.75" customHeight="1" x14ac:dyDescent="0.3">
      <c r="A155"/>
      <c r="B155"/>
      <c r="C155"/>
      <c r="D155" s="160"/>
      <c r="E155"/>
      <c r="F155"/>
      <c r="G155"/>
      <c r="H155"/>
      <c r="I155"/>
      <c r="J155"/>
      <c r="K155"/>
      <c r="L155"/>
      <c r="M155"/>
      <c r="N155"/>
      <c r="O155"/>
      <c r="P155"/>
    </row>
    <row r="156" spans="1:16" s="61" customFormat="1" ht="12.75" customHeight="1" x14ac:dyDescent="0.3">
      <c r="A156"/>
      <c r="B156"/>
      <c r="C156"/>
      <c r="D156" s="160"/>
      <c r="E156"/>
      <c r="F156"/>
      <c r="G156"/>
      <c r="H156"/>
      <c r="I156"/>
      <c r="J156"/>
      <c r="K156"/>
      <c r="L156"/>
      <c r="M156"/>
      <c r="N156"/>
      <c r="O156"/>
      <c r="P156"/>
    </row>
    <row r="157" spans="1:16" s="61" customFormat="1" ht="12.75" customHeight="1" x14ac:dyDescent="0.3">
      <c r="A157"/>
      <c r="B157"/>
      <c r="C157"/>
      <c r="D157" s="160"/>
      <c r="E157"/>
      <c r="F157"/>
      <c r="G157"/>
      <c r="H157"/>
      <c r="I157"/>
      <c r="J157"/>
      <c r="K157"/>
      <c r="L157"/>
      <c r="M157"/>
      <c r="N157"/>
      <c r="O157"/>
      <c r="P157"/>
    </row>
    <row r="158" spans="1:16" s="86" customFormat="1" ht="12.75" customHeight="1" x14ac:dyDescent="0.3">
      <c r="A158"/>
      <c r="B158"/>
      <c r="C158"/>
      <c r="D158" s="160"/>
      <c r="E158"/>
      <c r="F158"/>
      <c r="G158"/>
      <c r="H158"/>
      <c r="I158"/>
      <c r="J158"/>
      <c r="K158"/>
      <c r="L158"/>
      <c r="M158"/>
      <c r="N158"/>
      <c r="O158"/>
      <c r="P158"/>
    </row>
    <row r="159" spans="1:16" s="61" customFormat="1" ht="12.75" customHeight="1" x14ac:dyDescent="0.3">
      <c r="A159"/>
      <c r="B159"/>
      <c r="C159"/>
      <c r="D159" s="160"/>
      <c r="E159"/>
      <c r="F159"/>
      <c r="G159"/>
      <c r="H159"/>
      <c r="I159"/>
      <c r="J159"/>
      <c r="K159"/>
      <c r="L159"/>
      <c r="M159"/>
      <c r="N159"/>
      <c r="O159"/>
      <c r="P159"/>
    </row>
    <row r="160" spans="1:16" s="61" customFormat="1" ht="12.75" customHeight="1" x14ac:dyDescent="0.3">
      <c r="A160"/>
      <c r="B160"/>
      <c r="C160"/>
      <c r="D160" s="160"/>
      <c r="E160"/>
      <c r="F160"/>
      <c r="G160"/>
      <c r="H160"/>
      <c r="I160"/>
      <c r="J160"/>
      <c r="K160"/>
      <c r="L160"/>
      <c r="M160"/>
      <c r="N160"/>
      <c r="O160"/>
      <c r="P160"/>
    </row>
    <row r="161" spans="1:16" s="61" customFormat="1" ht="12.75" customHeight="1" x14ac:dyDescent="0.3">
      <c r="A161"/>
      <c r="B161"/>
      <c r="C161"/>
      <c r="D161" s="160"/>
      <c r="E161"/>
      <c r="F161"/>
      <c r="G161"/>
      <c r="H161"/>
      <c r="I161"/>
      <c r="J161"/>
      <c r="K161"/>
      <c r="L161"/>
      <c r="M161"/>
      <c r="N161"/>
      <c r="O161"/>
      <c r="P161"/>
    </row>
    <row r="162" spans="1:16" s="61" customFormat="1" ht="12.75" customHeight="1" x14ac:dyDescent="0.3">
      <c r="A162"/>
      <c r="B162"/>
      <c r="C162"/>
      <c r="D162" s="160"/>
      <c r="E162"/>
      <c r="F162"/>
      <c r="G162"/>
      <c r="H162"/>
      <c r="I162"/>
      <c r="J162"/>
      <c r="K162"/>
      <c r="L162"/>
      <c r="M162"/>
      <c r="N162"/>
      <c r="O162"/>
      <c r="P162"/>
    </row>
    <row r="163" spans="1:16" s="61" customFormat="1" ht="12.75" customHeight="1" x14ac:dyDescent="0.3">
      <c r="A163"/>
      <c r="B163"/>
      <c r="C163"/>
      <c r="D163" s="160"/>
      <c r="E163"/>
      <c r="F163"/>
      <c r="G163"/>
      <c r="H163"/>
      <c r="I163"/>
      <c r="J163"/>
      <c r="K163"/>
      <c r="L163"/>
      <c r="M163"/>
      <c r="N163"/>
      <c r="O163"/>
      <c r="P163"/>
    </row>
    <row r="164" spans="1:16" s="61" customFormat="1" ht="12.75" customHeight="1" x14ac:dyDescent="0.3">
      <c r="A164"/>
      <c r="B164"/>
      <c r="C164"/>
      <c r="D164" s="160"/>
      <c r="E164"/>
      <c r="F164"/>
      <c r="G164"/>
      <c r="H164"/>
      <c r="I164"/>
      <c r="J164"/>
      <c r="K164"/>
      <c r="L164"/>
      <c r="M164"/>
      <c r="N164"/>
      <c r="O164"/>
      <c r="P164"/>
    </row>
    <row r="165" spans="1:16" s="61" customFormat="1" ht="12.75" customHeight="1" x14ac:dyDescent="0.3">
      <c r="A165"/>
      <c r="B165"/>
      <c r="C165"/>
      <c r="D165" s="160"/>
      <c r="E165"/>
      <c r="F165"/>
      <c r="G165"/>
      <c r="H165"/>
      <c r="I165"/>
      <c r="J165"/>
      <c r="K165"/>
      <c r="L165"/>
      <c r="M165"/>
      <c r="N165"/>
      <c r="O165"/>
      <c r="P165"/>
    </row>
    <row r="166" spans="1:16" s="61" customFormat="1" ht="12.75" customHeight="1" x14ac:dyDescent="0.3">
      <c r="A166"/>
      <c r="B166"/>
      <c r="C166"/>
      <c r="D166" s="160"/>
      <c r="E166"/>
      <c r="F166"/>
      <c r="G166"/>
      <c r="H166"/>
      <c r="I166"/>
      <c r="J166"/>
      <c r="K166"/>
      <c r="L166"/>
      <c r="M166"/>
      <c r="N166"/>
      <c r="O166"/>
      <c r="P166"/>
    </row>
    <row r="167" spans="1:16" s="86" customFormat="1" ht="12.75" customHeight="1" x14ac:dyDescent="0.3">
      <c r="A167"/>
      <c r="B167"/>
      <c r="C167"/>
      <c r="D167" s="160"/>
      <c r="E167"/>
      <c r="F167"/>
      <c r="G167"/>
      <c r="H167"/>
      <c r="I167"/>
      <c r="J167"/>
      <c r="K167"/>
      <c r="L167"/>
      <c r="M167"/>
      <c r="N167"/>
      <c r="O167"/>
      <c r="P167"/>
    </row>
    <row r="168" spans="1:16" ht="12.75" customHeight="1" x14ac:dyDescent="0.3"/>
    <row r="169" spans="1:16" s="132" customFormat="1" ht="12.75" customHeight="1" x14ac:dyDescent="0.3">
      <c r="A169"/>
      <c r="B169"/>
      <c r="C169"/>
      <c r="D169" s="160"/>
      <c r="E169"/>
      <c r="F169"/>
      <c r="G169"/>
      <c r="H169"/>
      <c r="I169"/>
      <c r="J169"/>
      <c r="K169"/>
      <c r="L169"/>
      <c r="M169"/>
      <c r="N169"/>
      <c r="O169"/>
      <c r="P169"/>
    </row>
    <row r="170" spans="1:16" ht="12.75" customHeight="1" x14ac:dyDescent="0.3"/>
    <row r="171" spans="1:16" s="61" customFormat="1" ht="12.75" customHeight="1" x14ac:dyDescent="0.3">
      <c r="A171"/>
      <c r="B171"/>
      <c r="C171"/>
      <c r="D171" s="160"/>
      <c r="E171"/>
      <c r="F171"/>
      <c r="G171"/>
      <c r="H171"/>
      <c r="I171"/>
      <c r="J171"/>
      <c r="K171"/>
      <c r="L171"/>
      <c r="M171"/>
      <c r="N171"/>
      <c r="O171"/>
      <c r="P171"/>
    </row>
    <row r="172" spans="1:16" s="61" customFormat="1" ht="12.75" customHeight="1" x14ac:dyDescent="0.3">
      <c r="A172"/>
      <c r="B172"/>
      <c r="C172"/>
      <c r="D172" s="160"/>
      <c r="E172"/>
      <c r="F172"/>
      <c r="G172"/>
      <c r="H172"/>
      <c r="I172"/>
      <c r="J172"/>
      <c r="K172"/>
      <c r="L172"/>
      <c r="M172"/>
      <c r="N172"/>
      <c r="O172"/>
      <c r="P172"/>
    </row>
    <row r="173" spans="1:16" s="61" customFormat="1" ht="12.75" customHeight="1" x14ac:dyDescent="0.3">
      <c r="A173"/>
      <c r="B173"/>
      <c r="C173"/>
      <c r="D173" s="160"/>
      <c r="E173"/>
      <c r="F173"/>
      <c r="G173"/>
      <c r="H173"/>
      <c r="I173"/>
      <c r="J173"/>
      <c r="K173"/>
      <c r="L173"/>
      <c r="M173"/>
      <c r="N173"/>
      <c r="O173"/>
      <c r="P173"/>
    </row>
    <row r="174" spans="1:16" s="61" customFormat="1" ht="12.75" customHeight="1" x14ac:dyDescent="0.3">
      <c r="A174"/>
      <c r="B174"/>
      <c r="C174"/>
      <c r="D174" s="160"/>
      <c r="E174"/>
      <c r="F174"/>
      <c r="G174"/>
      <c r="H174"/>
      <c r="I174"/>
      <c r="J174"/>
      <c r="K174"/>
      <c r="L174"/>
      <c r="M174"/>
      <c r="N174"/>
      <c r="O174"/>
      <c r="P174"/>
    </row>
    <row r="175" spans="1:16" s="61" customFormat="1" ht="12.75" customHeight="1" x14ac:dyDescent="0.3">
      <c r="A175"/>
      <c r="B175"/>
      <c r="C175"/>
      <c r="D175" s="160"/>
      <c r="E175"/>
      <c r="F175"/>
      <c r="G175"/>
      <c r="H175"/>
      <c r="I175"/>
      <c r="J175"/>
      <c r="K175"/>
      <c r="L175"/>
      <c r="M175"/>
      <c r="N175"/>
      <c r="O175"/>
      <c r="P175"/>
    </row>
    <row r="176" spans="1:16" s="61" customFormat="1" ht="12.75" customHeight="1" x14ac:dyDescent="0.3">
      <c r="A176"/>
      <c r="B176"/>
      <c r="C176"/>
      <c r="D176" s="160"/>
      <c r="E176"/>
      <c r="F176"/>
      <c r="G176"/>
      <c r="H176"/>
      <c r="I176"/>
      <c r="J176"/>
      <c r="K176"/>
      <c r="L176"/>
      <c r="M176"/>
      <c r="N176"/>
      <c r="O176"/>
      <c r="P176"/>
    </row>
  </sheetData>
  <mergeCells count="61">
    <mergeCell ref="A8:C8"/>
    <mergeCell ref="E8:I8"/>
    <mergeCell ref="E10:J10"/>
    <mergeCell ref="E11:I11"/>
    <mergeCell ref="E12:J12"/>
    <mergeCell ref="E13:I13"/>
    <mergeCell ref="E14:I14"/>
    <mergeCell ref="E15:J15"/>
    <mergeCell ref="E16:I16"/>
    <mergeCell ref="E17:J17"/>
    <mergeCell ref="E18:J18"/>
    <mergeCell ref="E19:I19"/>
    <mergeCell ref="E20:J20"/>
    <mergeCell ref="E21:J21"/>
    <mergeCell ref="E22:I22"/>
    <mergeCell ref="E23:J23"/>
    <mergeCell ref="E24:I24"/>
    <mergeCell ref="E25:J25"/>
    <mergeCell ref="E26:J26"/>
    <mergeCell ref="E27:I27"/>
    <mergeCell ref="E28:J28"/>
    <mergeCell ref="E29:I29"/>
    <mergeCell ref="E30:J30"/>
    <mergeCell ref="E31:J31"/>
    <mergeCell ref="E32:I32"/>
    <mergeCell ref="E33:J33"/>
    <mergeCell ref="E34:J34"/>
    <mergeCell ref="E35:J35"/>
    <mergeCell ref="E36:I36"/>
    <mergeCell ref="E37:I37"/>
    <mergeCell ref="E38:J38"/>
    <mergeCell ref="E39:J39"/>
    <mergeCell ref="E40:J40"/>
    <mergeCell ref="E41:J41"/>
    <mergeCell ref="E43:J43"/>
    <mergeCell ref="E44:J44"/>
    <mergeCell ref="E45:J45"/>
    <mergeCell ref="E46:J46"/>
    <mergeCell ref="E47:I47"/>
    <mergeCell ref="E48:J48"/>
    <mergeCell ref="E49:I49"/>
    <mergeCell ref="E52:J52"/>
    <mergeCell ref="E53:J53"/>
    <mergeCell ref="E54:I54"/>
    <mergeCell ref="E55:J55"/>
    <mergeCell ref="E56:I56"/>
    <mergeCell ref="E57:I57"/>
    <mergeCell ref="E58:J58"/>
    <mergeCell ref="E59:I59"/>
    <mergeCell ref="E60:I60"/>
    <mergeCell ref="E61:J61"/>
    <mergeCell ref="E62:I62"/>
    <mergeCell ref="A71:N71"/>
    <mergeCell ref="A72:K72"/>
    <mergeCell ref="A73:N73"/>
    <mergeCell ref="A74:N74"/>
    <mergeCell ref="E63:J63"/>
    <mergeCell ref="E64:I64"/>
    <mergeCell ref="E65:I65"/>
    <mergeCell ref="E66:I66"/>
    <mergeCell ref="E67:I67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List8</vt:lpstr>
      <vt:lpstr> Račun prihoda i rashoda</vt:lpstr>
      <vt:lpstr>Rashodi i prihodi prema izvoru</vt:lpstr>
      <vt:lpstr>Rashodi prema funkcijskoj k </vt:lpstr>
      <vt:lpstr>Račun financiranja </vt:lpstr>
      <vt:lpstr>Račun fin prema izvorima f</vt:lpstr>
      <vt:lpstr>Programska klasifikacija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Klara</cp:lastModifiedBy>
  <cp:lastPrinted>2024-07-21T15:06:27Z</cp:lastPrinted>
  <dcterms:created xsi:type="dcterms:W3CDTF">2022-08-12T12:51:27Z</dcterms:created>
  <dcterms:modified xsi:type="dcterms:W3CDTF">2024-07-22T12:44:16Z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 JLP(R)S.xlsx</vt:lpwstr>
  </property>
</Properties>
</file>