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la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c r="B271" i="9" s="1"/>
  <c r="E271" i="9"/>
  <c r="M270" i="9"/>
  <c r="L270" i="9"/>
  <c r="F270" i="9"/>
  <c r="B270" i="9" s="1"/>
  <c r="E270" i="9"/>
  <c r="M269" i="9"/>
  <c r="F269" i="9" s="1"/>
  <c r="L269" i="9"/>
  <c r="E269" i="9"/>
  <c r="M268" i="9"/>
  <c r="F268" i="9" s="1"/>
  <c r="L268" i="9"/>
  <c r="E268" i="9"/>
  <c r="M267" i="9"/>
  <c r="L267" i="9"/>
  <c r="F267" i="9" s="1"/>
  <c r="E267" i="9"/>
  <c r="B267" i="9" s="1"/>
  <c r="M266" i="9"/>
  <c r="L266" i="9"/>
  <c r="F266" i="9" s="1"/>
  <c r="B266" i="9" s="1"/>
  <c r="E266" i="9"/>
  <c r="M265" i="9"/>
  <c r="L265" i="9"/>
  <c r="F265" i="9" s="1"/>
  <c r="B265" i="9" s="1"/>
  <c r="E265" i="9"/>
  <c r="M264" i="9"/>
  <c r="L264" i="9"/>
  <c r="F264" i="9"/>
  <c r="E264" i="9"/>
  <c r="B264" i="9"/>
  <c r="M263" i="9"/>
  <c r="L263" i="9"/>
  <c r="F263" i="9"/>
  <c r="B263" i="9" s="1"/>
  <c r="E263" i="9"/>
  <c r="M262" i="9"/>
  <c r="L262" i="9"/>
  <c r="F262" i="9"/>
  <c r="B262" i="9" s="1"/>
  <c r="E262" i="9"/>
  <c r="M261" i="9"/>
  <c r="F261" i="9" s="1"/>
  <c r="L261" i="9"/>
  <c r="E261" i="9"/>
  <c r="M260" i="9"/>
  <c r="F260" i="9" s="1"/>
  <c r="L260" i="9"/>
  <c r="E260" i="9"/>
  <c r="B260" i="9" s="1"/>
  <c r="M259" i="9"/>
  <c r="L259" i="9"/>
  <c r="F259" i="9" s="1"/>
  <c r="E259" i="9"/>
  <c r="B259" i="9" s="1"/>
  <c r="M258" i="9"/>
  <c r="L258" i="9"/>
  <c r="F258" i="9" s="1"/>
  <c r="B258" i="9" s="1"/>
  <c r="E258" i="9"/>
  <c r="M257" i="9"/>
  <c r="L257" i="9"/>
  <c r="F257" i="9" s="1"/>
  <c r="B257" i="9" s="1"/>
  <c r="E257" i="9"/>
  <c r="M256" i="9"/>
  <c r="L256" i="9"/>
  <c r="F256" i="9"/>
  <c r="E256" i="9"/>
  <c r="B256" i="9"/>
  <c r="M255" i="9"/>
  <c r="L255" i="9"/>
  <c r="F255" i="9"/>
  <c r="B255" i="9" s="1"/>
  <c r="E255" i="9"/>
  <c r="M254" i="9"/>
  <c r="L254" i="9"/>
  <c r="F254" i="9"/>
  <c r="B254" i="9" s="1"/>
  <c r="E254" i="9"/>
  <c r="M253" i="9"/>
  <c r="F253" i="9" s="1"/>
  <c r="L253" i="9"/>
  <c r="E253" i="9"/>
  <c r="M252" i="9"/>
  <c r="F252" i="9" s="1"/>
  <c r="L252" i="9"/>
  <c r="E252" i="9"/>
  <c r="M251" i="9"/>
  <c r="L251" i="9"/>
  <c r="F251" i="9" s="1"/>
  <c r="E251" i="9"/>
  <c r="B251" i="9" s="1"/>
  <c r="M250" i="9"/>
  <c r="L250" i="9"/>
  <c r="F250" i="9" s="1"/>
  <c r="B250" i="9" s="1"/>
  <c r="E250" i="9"/>
  <c r="M249" i="9"/>
  <c r="L249" i="9"/>
  <c r="F249" i="9" s="1"/>
  <c r="E249" i="9"/>
  <c r="B249" i="9"/>
  <c r="M248" i="9"/>
  <c r="L248" i="9"/>
  <c r="F248" i="9"/>
  <c r="B248" i="9" s="1"/>
  <c r="E248" i="9"/>
  <c r="M247" i="9"/>
  <c r="L247" i="9"/>
  <c r="F247" i="9"/>
  <c r="B247" i="9" s="1"/>
  <c r="E247" i="9"/>
  <c r="M246" i="9"/>
  <c r="F246" i="9" s="1"/>
  <c r="B246" i="9" s="1"/>
  <c r="L246" i="9"/>
  <c r="E246" i="9"/>
  <c r="M245" i="9"/>
  <c r="F245" i="9" s="1"/>
  <c r="L245" i="9"/>
  <c r="E245" i="9"/>
  <c r="B245" i="9" s="1"/>
  <c r="M244" i="9"/>
  <c r="F244" i="9" s="1"/>
  <c r="L244" i="9"/>
  <c r="E244" i="9"/>
  <c r="B244" i="9" s="1"/>
  <c r="M243" i="9"/>
  <c r="L243" i="9"/>
  <c r="F243" i="9" s="1"/>
  <c r="E243" i="9"/>
  <c r="B243" i="9" s="1"/>
  <c r="M242" i="9"/>
  <c r="L242" i="9"/>
  <c r="F242" i="9" s="1"/>
  <c r="B242" i="9" s="1"/>
  <c r="E242" i="9"/>
  <c r="M241" i="9"/>
  <c r="L241" i="9"/>
  <c r="F241" i="9" s="1"/>
  <c r="E241" i="9"/>
  <c r="B241" i="9"/>
  <c r="M240" i="9"/>
  <c r="L240" i="9"/>
  <c r="F240" i="9"/>
  <c r="E240" i="9"/>
  <c r="B240" i="9"/>
  <c r="M239" i="9"/>
  <c r="L239" i="9"/>
  <c r="F239" i="9"/>
  <c r="B239" i="9" s="1"/>
  <c r="E239" i="9"/>
  <c r="M238" i="9"/>
  <c r="F238" i="9" s="1"/>
  <c r="B238" i="9" s="1"/>
  <c r="L238" i="9"/>
  <c r="E238" i="9"/>
  <c r="M237" i="9"/>
  <c r="F237" i="9" s="1"/>
  <c r="L237" i="9"/>
  <c r="E237" i="9"/>
  <c r="B237" i="9" s="1"/>
  <c r="M236" i="9"/>
  <c r="F236" i="9" s="1"/>
  <c r="L236" i="9"/>
  <c r="E236" i="9"/>
  <c r="B236" i="9" s="1"/>
  <c r="M235" i="9"/>
  <c r="L235" i="9"/>
  <c r="F235" i="9" s="1"/>
  <c r="E235" i="9"/>
  <c r="M234" i="9"/>
  <c r="L234" i="9"/>
  <c r="F234" i="9" s="1"/>
  <c r="E234" i="9"/>
  <c r="B234" i="9"/>
  <c r="M233" i="9"/>
  <c r="L233" i="9"/>
  <c r="F233" i="9" s="1"/>
  <c r="B233" i="9" s="1"/>
  <c r="E233" i="9"/>
  <c r="M232" i="9"/>
  <c r="L232" i="9"/>
  <c r="F232" i="9"/>
  <c r="E232" i="9"/>
  <c r="B232" i="9"/>
  <c r="M231" i="9"/>
  <c r="L231" i="9"/>
  <c r="F231" i="9"/>
  <c r="B231" i="9" s="1"/>
  <c r="E231" i="9"/>
  <c r="M230" i="9"/>
  <c r="L230" i="9"/>
  <c r="F230" i="9"/>
  <c r="B230" i="9" s="1"/>
  <c r="E230" i="9"/>
  <c r="M229" i="9"/>
  <c r="F229" i="9" s="1"/>
  <c r="L229" i="9"/>
  <c r="E229" i="9"/>
  <c r="M228" i="9"/>
  <c r="F228" i="9" s="1"/>
  <c r="L228" i="9"/>
  <c r="E228" i="9"/>
  <c r="B228" i="9" s="1"/>
  <c r="M227" i="9"/>
  <c r="L227" i="9"/>
  <c r="F227" i="9" s="1"/>
  <c r="E227" i="9"/>
  <c r="M226" i="9"/>
  <c r="L226" i="9"/>
  <c r="F226" i="9" s="1"/>
  <c r="E226" i="9"/>
  <c r="B226" i="9"/>
  <c r="H225" i="9"/>
  <c r="G225" i="9"/>
  <c r="E225" i="9" s="1"/>
  <c r="B225" i="9" s="1"/>
  <c r="F225" i="9"/>
  <c r="M224" i="9"/>
  <c r="L224" i="9"/>
  <c r="F224" i="9"/>
  <c r="E224" i="9"/>
  <c r="B224" i="9"/>
  <c r="M223" i="9"/>
  <c r="L223" i="9"/>
  <c r="F223" i="9"/>
  <c r="B223" i="9" s="1"/>
  <c r="E223" i="9"/>
  <c r="M222" i="9"/>
  <c r="L222" i="9"/>
  <c r="E222" i="9"/>
  <c r="M221" i="9"/>
  <c r="F221" i="9" s="1"/>
  <c r="L221" i="9"/>
  <c r="E221" i="9"/>
  <c r="M220" i="9"/>
  <c r="L220" i="9"/>
  <c r="E220" i="9"/>
  <c r="M219" i="9"/>
  <c r="L219" i="9"/>
  <c r="F219" i="9" s="1"/>
  <c r="E219" i="9"/>
  <c r="M218" i="9"/>
  <c r="L218" i="9"/>
  <c r="E218" i="9"/>
  <c r="M217" i="9"/>
  <c r="L217" i="9"/>
  <c r="E217" i="9"/>
  <c r="M216" i="9"/>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B157" i="9"/>
  <c r="H156" i="9"/>
  <c r="G156" i="9"/>
  <c r="E156" i="9" s="1"/>
  <c r="B156" i="9" s="1"/>
  <c r="F156" i="9"/>
  <c r="H155" i="9"/>
  <c r="G155" i="9"/>
  <c r="E155" i="9" s="1"/>
  <c r="F155" i="9"/>
  <c r="B155" i="9"/>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F149" i="9"/>
  <c r="B149" i="9"/>
  <c r="H148" i="9"/>
  <c r="G148" i="9"/>
  <c r="E148" i="9" s="1"/>
  <c r="B148" i="9" s="1"/>
  <c r="F148" i="9"/>
  <c r="H147" i="9"/>
  <c r="G147" i="9"/>
  <c r="E147" i="9" s="1"/>
  <c r="F147" i="9"/>
  <c r="B147" i="9"/>
  <c r="H146" i="9"/>
  <c r="G146" i="9"/>
  <c r="E146" i="9" s="1"/>
  <c r="B146" i="9" s="1"/>
  <c r="F146" i="9"/>
  <c r="H145" i="9"/>
  <c r="G145" i="9"/>
  <c r="F145" i="9"/>
  <c r="H144" i="9"/>
  <c r="G144" i="9"/>
  <c r="F144" i="9"/>
  <c r="E144" i="9"/>
  <c r="B144" i="9" s="1"/>
  <c r="H143" i="9"/>
  <c r="E143" i="9" s="1"/>
  <c r="B143" i="9" s="1"/>
  <c r="G143" i="9"/>
  <c r="F143" i="9"/>
  <c r="F142" i="9"/>
  <c r="H141" i="9"/>
  <c r="G141" i="9"/>
  <c r="E141" i="9" s="1"/>
  <c r="B141" i="9" s="1"/>
  <c r="F141" i="9"/>
  <c r="H140" i="9"/>
  <c r="G140" i="9"/>
  <c r="E140" i="9" s="1"/>
  <c r="F140" i="9"/>
  <c r="B140" i="9"/>
  <c r="H139" i="9"/>
  <c r="G139" i="9"/>
  <c r="E139" i="9" s="1"/>
  <c r="B139" i="9" s="1"/>
  <c r="F139" i="9"/>
  <c r="H138" i="9"/>
  <c r="G138" i="9"/>
  <c r="E138" i="9" s="1"/>
  <c r="F138" i="9"/>
  <c r="H137" i="9"/>
  <c r="G137" i="9"/>
  <c r="E137" i="9" s="1"/>
  <c r="B137" i="9" s="1"/>
  <c r="F137" i="9"/>
  <c r="H136" i="9"/>
  <c r="E136" i="9" s="1"/>
  <c r="B136" i="9" s="1"/>
  <c r="G136" i="9"/>
  <c r="F136" i="9"/>
  <c r="H135" i="9"/>
  <c r="E135" i="9" s="1"/>
  <c r="B135" i="9" s="1"/>
  <c r="G135" i="9"/>
  <c r="F135" i="9"/>
  <c r="H134" i="9"/>
  <c r="G134" i="9"/>
  <c r="E134" i="9" s="1"/>
  <c r="B134" i="9" s="1"/>
  <c r="F134" i="9"/>
  <c r="H133" i="9"/>
  <c r="G133" i="9"/>
  <c r="E133" i="9" s="1"/>
  <c r="F133" i="9"/>
  <c r="B133" i="9"/>
  <c r="H132" i="9"/>
  <c r="G132" i="9"/>
  <c r="E132" i="9" s="1"/>
  <c r="B132" i="9" s="1"/>
  <c r="F132" i="9"/>
  <c r="H131" i="9"/>
  <c r="G131" i="9"/>
  <c r="E131" i="9" s="1"/>
  <c r="F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F125" i="9"/>
  <c r="B125" i="9"/>
  <c r="H124" i="9"/>
  <c r="G124" i="9"/>
  <c r="E124" i="9" s="1"/>
  <c r="B124" i="9" s="1"/>
  <c r="F124" i="9"/>
  <c r="H123" i="9"/>
  <c r="G123" i="9"/>
  <c r="E123" i="9" s="1"/>
  <c r="F123" i="9"/>
  <c r="B123" i="9" s="1"/>
  <c r="H122" i="9"/>
  <c r="G122" i="9"/>
  <c r="E122" i="9" s="1"/>
  <c r="F122" i="9"/>
  <c r="H121" i="9"/>
  <c r="G121" i="9"/>
  <c r="F121" i="9"/>
  <c r="H120" i="9"/>
  <c r="E120" i="9" s="1"/>
  <c r="B120" i="9" s="1"/>
  <c r="G120" i="9"/>
  <c r="F120" i="9"/>
  <c r="H119" i="9"/>
  <c r="E119" i="9" s="1"/>
  <c r="B119" i="9" s="1"/>
  <c r="G119" i="9"/>
  <c r="F119" i="9"/>
  <c r="H118" i="9"/>
  <c r="G118" i="9"/>
  <c r="F118" i="9"/>
  <c r="E118" i="9"/>
  <c r="B118" i="9" s="1"/>
  <c r="H117" i="9"/>
  <c r="G117" i="9"/>
  <c r="E117" i="9" s="1"/>
  <c r="B117" i="9" s="1"/>
  <c r="F117" i="9"/>
  <c r="H116" i="9"/>
  <c r="G116" i="9"/>
  <c r="E116" i="9" s="1"/>
  <c r="F116" i="9"/>
  <c r="B116" i="9"/>
  <c r="H115" i="9"/>
  <c r="G115" i="9"/>
  <c r="E115" i="9" s="1"/>
  <c r="B115" i="9" s="1"/>
  <c r="F115" i="9"/>
  <c r="H114" i="9"/>
  <c r="G114" i="9"/>
  <c r="E114" i="9" s="1"/>
  <c r="F114" i="9"/>
  <c r="H113" i="9"/>
  <c r="G113" i="9"/>
  <c r="E113" i="9" s="1"/>
  <c r="B113" i="9" s="1"/>
  <c r="F113" i="9"/>
  <c r="H112" i="9"/>
  <c r="G112" i="9"/>
  <c r="F112" i="9"/>
  <c r="E112" i="9"/>
  <c r="B112" i="9" s="1"/>
  <c r="H111" i="9"/>
  <c r="E111" i="9" s="1"/>
  <c r="B111" i="9" s="1"/>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E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F101" i="9"/>
  <c r="H100" i="9"/>
  <c r="G100" i="9"/>
  <c r="F100" i="9"/>
  <c r="E100" i="9"/>
  <c r="B100" i="9" s="1"/>
  <c r="H99" i="9"/>
  <c r="G99" i="9"/>
  <c r="E99" i="9" s="1"/>
  <c r="B99" i="9" s="1"/>
  <c r="F99" i="9"/>
  <c r="H98" i="9"/>
  <c r="G98" i="9"/>
  <c r="E98" i="9" s="1"/>
  <c r="F98" i="9"/>
  <c r="H97" i="9"/>
  <c r="G97" i="9"/>
  <c r="F97" i="9"/>
  <c r="H96" i="9"/>
  <c r="G96" i="9"/>
  <c r="F96" i="9"/>
  <c r="E96" i="9"/>
  <c r="B96" i="9" s="1"/>
  <c r="H95" i="9"/>
  <c r="E95" i="9" s="1"/>
  <c r="B95" i="9" s="1"/>
  <c r="G95" i="9"/>
  <c r="F95" i="9"/>
  <c r="H94" i="9"/>
  <c r="G94" i="9"/>
  <c r="F94" i="9"/>
  <c r="E94" i="9"/>
  <c r="B94" i="9" s="1"/>
  <c r="H93" i="9"/>
  <c r="G93" i="9"/>
  <c r="F93" i="9"/>
  <c r="H92" i="9"/>
  <c r="G92" i="9"/>
  <c r="F92" i="9"/>
  <c r="E92" i="9"/>
  <c r="B92" i="9" s="1"/>
  <c r="H91" i="9"/>
  <c r="G91" i="9"/>
  <c r="E91" i="9" s="1"/>
  <c r="B91" i="9" s="1"/>
  <c r="F91" i="9"/>
  <c r="H90" i="9"/>
  <c r="G90" i="9"/>
  <c r="E90" i="9" s="1"/>
  <c r="F90" i="9"/>
  <c r="H89" i="9"/>
  <c r="G89" i="9"/>
  <c r="F89" i="9"/>
  <c r="H88" i="9"/>
  <c r="G88" i="9"/>
  <c r="F88" i="9"/>
  <c r="E88" i="9"/>
  <c r="B88" i="9" s="1"/>
  <c r="H87" i="9"/>
  <c r="E87" i="9" s="1"/>
  <c r="B87" i="9" s="1"/>
  <c r="G87" i="9"/>
  <c r="F87" i="9"/>
  <c r="H86" i="9"/>
  <c r="G86" i="9"/>
  <c r="F86" i="9"/>
  <c r="E86" i="9"/>
  <c r="B86" i="9" s="1"/>
  <c r="H85" i="9"/>
  <c r="G85" i="9"/>
  <c r="F85" i="9"/>
  <c r="H84" i="9"/>
  <c r="G84" i="9"/>
  <c r="F84" i="9"/>
  <c r="E84" i="9"/>
  <c r="B84" i="9" s="1"/>
  <c r="H83" i="9"/>
  <c r="G83" i="9"/>
  <c r="E83" i="9" s="1"/>
  <c r="B83" i="9" s="1"/>
  <c r="F83" i="9"/>
  <c r="H82" i="9"/>
  <c r="G82" i="9"/>
  <c r="E82" i="9" s="1"/>
  <c r="F82" i="9"/>
  <c r="H81" i="9"/>
  <c r="G81" i="9"/>
  <c r="F81" i="9"/>
  <c r="H80" i="9"/>
  <c r="G80" i="9"/>
  <c r="F80" i="9"/>
  <c r="E80" i="9"/>
  <c r="B80" i="9" s="1"/>
  <c r="H79" i="9"/>
  <c r="E79" i="9" s="1"/>
  <c r="B79" i="9" s="1"/>
  <c r="G79" i="9"/>
  <c r="F79" i="9"/>
  <c r="H78" i="9"/>
  <c r="G78" i="9"/>
  <c r="F78" i="9"/>
  <c r="E78" i="9"/>
  <c r="B78" i="9" s="1"/>
  <c r="H77" i="9"/>
  <c r="G77" i="9"/>
  <c r="F77" i="9"/>
  <c r="H76" i="9"/>
  <c r="G76" i="9"/>
  <c r="F76" i="9"/>
  <c r="E76" i="9"/>
  <c r="B76" i="9" s="1"/>
  <c r="H75" i="9"/>
  <c r="G75" i="9"/>
  <c r="E75" i="9" s="1"/>
  <c r="B75" i="9" s="1"/>
  <c r="F75" i="9"/>
  <c r="H74" i="9"/>
  <c r="G74" i="9"/>
  <c r="E74" i="9" s="1"/>
  <c r="F74" i="9"/>
  <c r="H73" i="9"/>
  <c r="G73" i="9"/>
  <c r="F73" i="9"/>
  <c r="H72" i="9"/>
  <c r="G72" i="9"/>
  <c r="F72" i="9"/>
  <c r="E72" i="9"/>
  <c r="B72" i="9" s="1"/>
  <c r="H71" i="9"/>
  <c r="E71" i="9" s="1"/>
  <c r="B71" i="9" s="1"/>
  <c r="G71" i="9"/>
  <c r="F71" i="9"/>
  <c r="H70" i="9"/>
  <c r="G70" i="9"/>
  <c r="F70" i="9"/>
  <c r="E70" i="9"/>
  <c r="B70" i="9" s="1"/>
  <c r="H69" i="9"/>
  <c r="G69" i="9"/>
  <c r="F69" i="9"/>
  <c r="H68" i="9"/>
  <c r="G68" i="9"/>
  <c r="F68" i="9"/>
  <c r="E68" i="9"/>
  <c r="B68" i="9" s="1"/>
  <c r="H67" i="9"/>
  <c r="G67" i="9"/>
  <c r="E67" i="9" s="1"/>
  <c r="B67" i="9" s="1"/>
  <c r="F67" i="9"/>
  <c r="H66" i="9"/>
  <c r="G66" i="9"/>
  <c r="E66" i="9" s="1"/>
  <c r="F66" i="9"/>
  <c r="H65" i="9"/>
  <c r="G65" i="9"/>
  <c r="F65" i="9"/>
  <c r="H64" i="9"/>
  <c r="G64" i="9"/>
  <c r="F64" i="9"/>
  <c r="E64" i="9"/>
  <c r="B64" i="9" s="1"/>
  <c r="H63" i="9"/>
  <c r="E63" i="9" s="1"/>
  <c r="B63" i="9" s="1"/>
  <c r="G63" i="9"/>
  <c r="F63" i="9"/>
  <c r="H62" i="9"/>
  <c r="G62" i="9"/>
  <c r="F62" i="9"/>
  <c r="E62" i="9"/>
  <c r="B62" i="9" s="1"/>
  <c r="H61" i="9"/>
  <c r="G61" i="9"/>
  <c r="F61" i="9"/>
  <c r="H60" i="9"/>
  <c r="G60" i="9"/>
  <c r="F60" i="9"/>
  <c r="E60" i="9"/>
  <c r="B60" i="9" s="1"/>
  <c r="H59" i="9"/>
  <c r="G59" i="9"/>
  <c r="E59" i="9" s="1"/>
  <c r="B59" i="9" s="1"/>
  <c r="F59" i="9"/>
  <c r="H58" i="9"/>
  <c r="G58" i="9"/>
  <c r="E58" i="9" s="1"/>
  <c r="F58" i="9"/>
  <c r="B58" i="9" s="1"/>
  <c r="H57" i="9"/>
  <c r="G57" i="9"/>
  <c r="F57" i="9"/>
  <c r="H56" i="9"/>
  <c r="G56" i="9"/>
  <c r="F56" i="9"/>
  <c r="E56" i="9"/>
  <c r="H55" i="9"/>
  <c r="E55" i="9" s="1"/>
  <c r="B55" i="9" s="1"/>
  <c r="G55" i="9"/>
  <c r="F55" i="9"/>
  <c r="H54" i="9"/>
  <c r="G54" i="9"/>
  <c r="F54" i="9"/>
  <c r="E54" i="9"/>
  <c r="B54" i="9" s="1"/>
  <c r="H53" i="9"/>
  <c r="G53" i="9"/>
  <c r="E53" i="9" s="1"/>
  <c r="B53" i="9" s="1"/>
  <c r="F53" i="9"/>
  <c r="H52" i="9"/>
  <c r="G52" i="9"/>
  <c r="E52" i="9" s="1"/>
  <c r="B52" i="9" s="1"/>
  <c r="F52" i="9"/>
  <c r="H51" i="9"/>
  <c r="G51" i="9"/>
  <c r="E51" i="9" s="1"/>
  <c r="F51" i="9"/>
  <c r="B51" i="9" s="1"/>
  <c r="H50" i="9"/>
  <c r="G50" i="9"/>
  <c r="E50" i="9" s="1"/>
  <c r="B50" i="9" s="1"/>
  <c r="F50" i="9"/>
  <c r="H49" i="9"/>
  <c r="G49" i="9"/>
  <c r="E49" i="9" s="1"/>
  <c r="F49" i="9"/>
  <c r="B49" i="9" s="1"/>
  <c r="H48" i="9"/>
  <c r="E48" i="9" s="1"/>
  <c r="B48" i="9" s="1"/>
  <c r="G48" i="9"/>
  <c r="F48" i="9"/>
  <c r="H47" i="9"/>
  <c r="G47" i="9"/>
  <c r="F47" i="9"/>
  <c r="E47" i="9"/>
  <c r="H46" i="9"/>
  <c r="G46" i="9"/>
  <c r="F46" i="9"/>
  <c r="H45" i="9"/>
  <c r="G45" i="9"/>
  <c r="F45" i="9"/>
  <c r="E45" i="9"/>
  <c r="B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F34" i="9"/>
  <c r="H33" i="9"/>
  <c r="G33" i="9"/>
  <c r="F33" i="9"/>
  <c r="H32" i="9"/>
  <c r="G32" i="9"/>
  <c r="F32" i="9"/>
  <c r="E32" i="9"/>
  <c r="H31" i="9"/>
  <c r="E31" i="9" s="1"/>
  <c r="B31" i="9" s="1"/>
  <c r="G31" i="9"/>
  <c r="F31" i="9"/>
  <c r="H30" i="9"/>
  <c r="G30" i="9"/>
  <c r="F30" i="9"/>
  <c r="E30" i="9"/>
  <c r="B30" i="9" s="1"/>
  <c r="H29" i="9"/>
  <c r="G29" i="9"/>
  <c r="E29" i="9" s="1"/>
  <c r="B29" i="9" s="1"/>
  <c r="F29" i="9"/>
  <c r="H28" i="9"/>
  <c r="G28" i="9"/>
  <c r="F28" i="9"/>
  <c r="E28" i="9"/>
  <c r="B28" i="9" s="1"/>
  <c r="H27" i="9"/>
  <c r="G27" i="9"/>
  <c r="F27" i="9"/>
  <c r="H26" i="9"/>
  <c r="G26" i="9"/>
  <c r="F26" i="9"/>
  <c r="H25" i="9"/>
  <c r="G25" i="9"/>
  <c r="F25" i="9"/>
  <c r="H24" i="9"/>
  <c r="G24" i="9"/>
  <c r="E24" i="9" s="1"/>
  <c r="B24" i="9" s="1"/>
  <c r="F24" i="9"/>
  <c r="H23" i="9"/>
  <c r="G23" i="9"/>
  <c r="F23" i="9"/>
  <c r="E23" i="9"/>
  <c r="B23" i="9" s="1"/>
  <c r="H22" i="9"/>
  <c r="G22" i="9"/>
  <c r="F22" i="9"/>
  <c r="H21" i="9"/>
  <c r="G21" i="9"/>
  <c r="F21" i="9"/>
  <c r="B21" i="9" s="1"/>
  <c r="E21" i="9"/>
  <c r="F20" i="9"/>
  <c r="F4" i="9"/>
  <c r="O3" i="9"/>
  <c r="G274" i="9" s="1"/>
  <c r="E274" i="9" s="1"/>
  <c r="B274" i="9" s="1"/>
  <c r="I3" i="9"/>
  <c r="H3" i="9"/>
  <c r="G3" i="9"/>
  <c r="D101" i="8"/>
  <c r="I36" i="3" s="1"/>
  <c r="D95" i="8"/>
  <c r="D90" i="8"/>
  <c r="D85" i="8"/>
  <c r="D80" i="8"/>
  <c r="D75" i="8"/>
  <c r="D70" i="8"/>
  <c r="D65" i="8"/>
  <c r="D60" i="8"/>
  <c r="D55" i="8"/>
  <c r="D50" i="8"/>
  <c r="D44" i="8"/>
  <c r="D36" i="8"/>
  <c r="D26" i="8"/>
  <c r="D24" i="8" s="1"/>
  <c r="C1499" i="1" s="1"/>
  <c r="G1499" i="1" s="1"/>
  <c r="D18" i="8"/>
  <c r="D8" i="8"/>
  <c r="D6" i="8" s="1"/>
  <c r="C1481" i="1" s="1"/>
  <c r="H1481" i="1" s="1"/>
  <c r="E44" i="7"/>
  <c r="E38" i="7" s="1"/>
  <c r="D44" i="7"/>
  <c r="E39" i="7"/>
  <c r="D39" i="7"/>
  <c r="D38" i="7" s="1"/>
  <c r="E30" i="7"/>
  <c r="D30" i="7"/>
  <c r="D22" i="7" s="1"/>
  <c r="E23" i="7"/>
  <c r="E22" i="7" s="1"/>
  <c r="D23" i="7"/>
  <c r="E7" i="7"/>
  <c r="D7" i="7"/>
  <c r="D6" i="7" s="1"/>
  <c r="D5" i="7" s="1"/>
  <c r="G297" i="9" s="1"/>
  <c r="E297" i="9" s="1"/>
  <c r="E6" i="7"/>
  <c r="E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D114" i="6" s="1"/>
  <c r="F121" i="6"/>
  <c r="F120" i="6"/>
  <c r="F119" i="6"/>
  <c r="E118" i="6"/>
  <c r="D118" i="6"/>
  <c r="F118" i="6" s="1"/>
  <c r="F117" i="6"/>
  <c r="F116" i="6"/>
  <c r="F115" i="6"/>
  <c r="E115" i="6"/>
  <c r="E114" i="6" s="1"/>
  <c r="D1408" i="1"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C1227" i="1" s="1"/>
  <c r="F249" i="5"/>
  <c r="F248" i="5"/>
  <c r="F247" i="5"/>
  <c r="E246" i="5"/>
  <c r="D246" i="5"/>
  <c r="F244" i="5"/>
  <c r="F243" i="5"/>
  <c r="F242" i="5"/>
  <c r="E242" i="5"/>
  <c r="E238" i="5" s="1"/>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D180" i="5"/>
  <c r="D177" i="5" s="1"/>
  <c r="C1154" i="1"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605" i="4"/>
  <c r="F605" i="4" s="1"/>
  <c r="F604" i="4"/>
  <c r="F603" i="4"/>
  <c r="E603" i="4"/>
  <c r="H142" i="9" s="1"/>
  <c r="D603" i="4"/>
  <c r="G142" i="9" s="1"/>
  <c r="F602" i="4"/>
  <c r="F601" i="4"/>
  <c r="F600" i="4"/>
  <c r="E599" i="4"/>
  <c r="D599" i="4"/>
  <c r="D593" i="4" s="1"/>
  <c r="F593"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E459" i="4" s="1"/>
  <c r="D466" i="4"/>
  <c r="D459" i="4" s="1"/>
  <c r="F459"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E644" i="4" s="1"/>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F134" i="4"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E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C1576" i="1"/>
  <c r="H1576" i="1" s="1"/>
  <c r="G1575" i="1"/>
  <c r="C1575" i="1"/>
  <c r="H1575" i="1" s="1"/>
  <c r="H1574" i="1"/>
  <c r="G1574" i="1"/>
  <c r="C1574" i="1"/>
  <c r="G1573" i="1"/>
  <c r="C1573" i="1"/>
  <c r="H1573" i="1" s="1"/>
  <c r="H1572" i="1"/>
  <c r="G1572" i="1"/>
  <c r="C1572" i="1"/>
  <c r="C1571" i="1"/>
  <c r="G1570" i="1"/>
  <c r="C1570" i="1"/>
  <c r="H1570" i="1" s="1"/>
  <c r="H1569" i="1"/>
  <c r="G1569" i="1"/>
  <c r="C1569" i="1"/>
  <c r="C1568" i="1"/>
  <c r="G1567" i="1"/>
  <c r="C1567" i="1"/>
  <c r="H1567" i="1" s="1"/>
  <c r="H1566" i="1"/>
  <c r="G1566" i="1"/>
  <c r="C1566" i="1"/>
  <c r="G1565" i="1"/>
  <c r="C1565" i="1"/>
  <c r="H1565" i="1" s="1"/>
  <c r="C1564" i="1"/>
  <c r="H1563" i="1"/>
  <c r="C1563" i="1"/>
  <c r="G1563" i="1" s="1"/>
  <c r="G1562" i="1"/>
  <c r="C1562" i="1"/>
  <c r="H1562" i="1" s="1"/>
  <c r="C1561" i="1"/>
  <c r="G1560" i="1"/>
  <c r="C1560" i="1"/>
  <c r="H1560" i="1" s="1"/>
  <c r="G1559" i="1"/>
  <c r="C1559" i="1"/>
  <c r="H1559" i="1" s="1"/>
  <c r="H1558" i="1"/>
  <c r="G1558" i="1"/>
  <c r="C1558" i="1"/>
  <c r="H1557" i="1"/>
  <c r="G1557" i="1"/>
  <c r="C1557" i="1"/>
  <c r="H1556" i="1"/>
  <c r="C1556" i="1"/>
  <c r="G1556" i="1" s="1"/>
  <c r="C1555" i="1"/>
  <c r="H1554" i="1"/>
  <c r="G1554" i="1"/>
  <c r="C1554" i="1"/>
  <c r="H1553" i="1"/>
  <c r="C1553" i="1"/>
  <c r="G1553" i="1" s="1"/>
  <c r="C1552" i="1"/>
  <c r="H1551" i="1"/>
  <c r="G1551" i="1"/>
  <c r="C1551" i="1"/>
  <c r="H1550" i="1"/>
  <c r="G1550" i="1"/>
  <c r="C1550" i="1"/>
  <c r="G1549" i="1"/>
  <c r="C1549" i="1"/>
  <c r="H1549" i="1" s="1"/>
  <c r="C1548" i="1"/>
  <c r="C1547" i="1"/>
  <c r="C1546" i="1"/>
  <c r="H1546" i="1" s="1"/>
  <c r="C1545" i="1"/>
  <c r="C1544" i="1"/>
  <c r="G1543" i="1"/>
  <c r="C1543" i="1"/>
  <c r="H1543" i="1" s="1"/>
  <c r="H1542" i="1"/>
  <c r="G1542" i="1"/>
  <c r="C1542" i="1"/>
  <c r="G1541" i="1"/>
  <c r="C1541" i="1"/>
  <c r="H1541" i="1" s="1"/>
  <c r="H1540" i="1"/>
  <c r="G1540" i="1"/>
  <c r="C1540" i="1"/>
  <c r="C1539" i="1"/>
  <c r="G1538" i="1"/>
  <c r="C1538" i="1"/>
  <c r="H1538" i="1" s="1"/>
  <c r="H1537" i="1"/>
  <c r="G1537" i="1"/>
  <c r="C1537" i="1"/>
  <c r="C1536" i="1"/>
  <c r="G1535" i="1"/>
  <c r="C1535" i="1"/>
  <c r="H1535" i="1" s="1"/>
  <c r="H1534" i="1"/>
  <c r="G1534" i="1"/>
  <c r="C1534" i="1"/>
  <c r="G1533" i="1"/>
  <c r="C1533" i="1"/>
  <c r="H1533" i="1" s="1"/>
  <c r="H1532" i="1"/>
  <c r="C1532" i="1"/>
  <c r="G1532" i="1" s="1"/>
  <c r="H1531" i="1"/>
  <c r="C1531" i="1"/>
  <c r="G1531" i="1" s="1"/>
  <c r="C1530" i="1"/>
  <c r="H1530" i="1" s="1"/>
  <c r="C1529" i="1"/>
  <c r="G1529" i="1" s="1"/>
  <c r="G1528" i="1"/>
  <c r="C1528" i="1"/>
  <c r="H1528" i="1" s="1"/>
  <c r="C1527" i="1"/>
  <c r="H1527" i="1" s="1"/>
  <c r="C1526" i="1"/>
  <c r="H1526" i="1" s="1"/>
  <c r="C1525" i="1"/>
  <c r="G1525" i="1" s="1"/>
  <c r="C1523" i="1"/>
  <c r="H1522" i="1"/>
  <c r="G1522" i="1"/>
  <c r="C1522" i="1"/>
  <c r="H1521" i="1"/>
  <c r="C1521" i="1"/>
  <c r="G1521" i="1" s="1"/>
  <c r="C1520" i="1"/>
  <c r="H1519" i="1"/>
  <c r="G1519" i="1"/>
  <c r="C1519" i="1"/>
  <c r="H1516" i="1"/>
  <c r="G1516" i="1"/>
  <c r="C1516" i="1"/>
  <c r="H1515" i="1"/>
  <c r="C1515" i="1"/>
  <c r="G1515" i="1" s="1"/>
  <c r="C1514" i="1"/>
  <c r="G1514" i="1" s="1"/>
  <c r="H1513" i="1"/>
  <c r="G1513" i="1"/>
  <c r="C1513" i="1"/>
  <c r="G1512" i="1"/>
  <c r="C1512" i="1"/>
  <c r="H1512" i="1" s="1"/>
  <c r="H1511" i="1"/>
  <c r="C1511" i="1"/>
  <c r="G1511" i="1" s="1"/>
  <c r="C1510" i="1"/>
  <c r="H1510" i="1" s="1"/>
  <c r="C1509" i="1"/>
  <c r="G1509" i="1" s="1"/>
  <c r="C1508" i="1"/>
  <c r="H1508" i="1" s="1"/>
  <c r="H1507" i="1"/>
  <c r="C1507" i="1"/>
  <c r="G1507" i="1" s="1"/>
  <c r="H1506" i="1"/>
  <c r="C1506" i="1"/>
  <c r="G1506" i="1" s="1"/>
  <c r="C1505" i="1"/>
  <c r="H1505" i="1" s="1"/>
  <c r="G1504" i="1"/>
  <c r="C1504" i="1"/>
  <c r="H1504" i="1" s="1"/>
  <c r="C1503" i="1"/>
  <c r="G1503" i="1" s="1"/>
  <c r="H1502" i="1"/>
  <c r="C1502" i="1"/>
  <c r="G1502" i="1" s="1"/>
  <c r="G1500" i="1"/>
  <c r="C1500" i="1"/>
  <c r="H1500" i="1" s="1"/>
  <c r="C1498" i="1"/>
  <c r="G1497" i="1"/>
  <c r="C1497" i="1"/>
  <c r="H1497" i="1" s="1"/>
  <c r="G1496" i="1"/>
  <c r="C1496" i="1"/>
  <c r="H1496" i="1" s="1"/>
  <c r="C1495" i="1"/>
  <c r="H1494" i="1"/>
  <c r="G1494" i="1"/>
  <c r="C1494" i="1"/>
  <c r="H1493" i="1"/>
  <c r="G1493" i="1"/>
  <c r="C1493" i="1"/>
  <c r="G1492" i="1"/>
  <c r="C1492" i="1"/>
  <c r="H1492" i="1" s="1"/>
  <c r="H1491" i="1"/>
  <c r="C1491" i="1"/>
  <c r="G1491" i="1" s="1"/>
  <c r="H1490" i="1"/>
  <c r="G1490" i="1"/>
  <c r="C1490" i="1"/>
  <c r="G1489" i="1"/>
  <c r="C1489" i="1"/>
  <c r="H1489" i="1" s="1"/>
  <c r="G1488" i="1"/>
  <c r="C1488" i="1"/>
  <c r="H1488" i="1" s="1"/>
  <c r="H1487" i="1"/>
  <c r="G1487" i="1"/>
  <c r="C1487" i="1"/>
  <c r="H1486" i="1"/>
  <c r="G1486" i="1"/>
  <c r="C1486" i="1"/>
  <c r="C1485" i="1"/>
  <c r="G1485" i="1" s="1"/>
  <c r="C1484" i="1"/>
  <c r="H1484" i="1" s="1"/>
  <c r="C1482" i="1"/>
  <c r="C1480" i="1"/>
  <c r="H1480" i="1" s="1"/>
  <c r="J1479" i="1"/>
  <c r="H1479" i="1"/>
  <c r="G1479" i="1"/>
  <c r="I1479" i="1" s="1"/>
  <c r="D1479" i="1"/>
  <c r="C1479" i="1"/>
  <c r="D1478" i="1"/>
  <c r="C1478" i="1"/>
  <c r="G1478" i="1" s="1"/>
  <c r="D1477" i="1"/>
  <c r="C1477" i="1"/>
  <c r="H1476" i="1"/>
  <c r="D1476" i="1"/>
  <c r="J1476" i="1" s="1"/>
  <c r="C1476" i="1"/>
  <c r="H1475" i="1"/>
  <c r="D1475" i="1"/>
  <c r="C1475" i="1"/>
  <c r="G1475" i="1" s="1"/>
  <c r="J1474" i="1"/>
  <c r="H1474" i="1"/>
  <c r="D1474" i="1"/>
  <c r="C1474" i="1"/>
  <c r="G1474" i="1" s="1"/>
  <c r="G1473" i="1"/>
  <c r="I1473" i="1" s="1"/>
  <c r="D1473" i="1"/>
  <c r="C1473" i="1"/>
  <c r="H1473" i="1" s="1"/>
  <c r="G1472" i="1"/>
  <c r="D1472" i="1"/>
  <c r="C1472" i="1"/>
  <c r="G1471" i="1"/>
  <c r="I1471" i="1" s="1"/>
  <c r="D1471" i="1"/>
  <c r="C1471" i="1"/>
  <c r="H1471" i="1" s="1"/>
  <c r="D1470" i="1"/>
  <c r="G1470" i="1" s="1"/>
  <c r="C1470" i="1"/>
  <c r="D1469" i="1"/>
  <c r="C1469" i="1"/>
  <c r="H1469" i="1" s="1"/>
  <c r="H1468" i="1"/>
  <c r="D1468" i="1"/>
  <c r="C1468" i="1"/>
  <c r="G1467" i="1"/>
  <c r="D1467" i="1"/>
  <c r="C1467" i="1"/>
  <c r="H1467" i="1" s="1"/>
  <c r="I1467" i="1" s="1"/>
  <c r="G1466" i="1"/>
  <c r="D1466" i="1"/>
  <c r="C1466" i="1"/>
  <c r="D1465" i="1"/>
  <c r="C1465" i="1"/>
  <c r="H1465" i="1" s="1"/>
  <c r="H1464" i="1"/>
  <c r="D1464" i="1"/>
  <c r="C1464" i="1"/>
  <c r="G1463" i="1"/>
  <c r="D1463" i="1"/>
  <c r="C1463" i="1"/>
  <c r="H1463" i="1" s="1"/>
  <c r="I1463" i="1" s="1"/>
  <c r="G1462" i="1"/>
  <c r="D1462" i="1"/>
  <c r="C1462" i="1"/>
  <c r="H1461" i="1"/>
  <c r="D1461" i="1"/>
  <c r="C1461" i="1"/>
  <c r="G1461" i="1" s="1"/>
  <c r="D1460" i="1"/>
  <c r="G1460" i="1" s="1"/>
  <c r="C1460" i="1"/>
  <c r="G1459" i="1"/>
  <c r="D1459" i="1"/>
  <c r="C1459" i="1"/>
  <c r="J1458" i="1"/>
  <c r="D1458" i="1"/>
  <c r="C1458" i="1"/>
  <c r="H1458" i="1" s="1"/>
  <c r="H1457" i="1"/>
  <c r="D1457" i="1"/>
  <c r="C1457" i="1"/>
  <c r="D1456" i="1"/>
  <c r="G1456" i="1" s="1"/>
  <c r="C1456" i="1"/>
  <c r="G1455" i="1"/>
  <c r="D1455" i="1"/>
  <c r="C1455" i="1"/>
  <c r="H1454" i="1"/>
  <c r="D1454" i="1"/>
  <c r="C1454" i="1"/>
  <c r="G1454" i="1" s="1"/>
  <c r="G1453" i="1"/>
  <c r="D1453" i="1"/>
  <c r="C1453" i="1"/>
  <c r="H1453" i="1" s="1"/>
  <c r="G1452" i="1"/>
  <c r="I1452" i="1" s="1"/>
  <c r="D1452" i="1"/>
  <c r="C1452" i="1"/>
  <c r="H1452" i="1" s="1"/>
  <c r="H1451" i="1"/>
  <c r="I1451" i="1" s="1"/>
  <c r="G1451" i="1"/>
  <c r="D1451" i="1"/>
  <c r="C1451" i="1"/>
  <c r="J1451" i="1" s="1"/>
  <c r="D1450" i="1"/>
  <c r="C1450" i="1"/>
  <c r="G1449" i="1"/>
  <c r="D1449" i="1"/>
  <c r="C1449" i="1"/>
  <c r="J1448" i="1"/>
  <c r="G1448" i="1"/>
  <c r="I1448" i="1" s="1"/>
  <c r="D1448" i="1"/>
  <c r="C1448" i="1"/>
  <c r="H1448" i="1" s="1"/>
  <c r="D1447" i="1"/>
  <c r="C1447" i="1"/>
  <c r="J1447" i="1" s="1"/>
  <c r="D1446" i="1"/>
  <c r="G1446" i="1" s="1"/>
  <c r="C1446" i="1"/>
  <c r="H1445" i="1"/>
  <c r="D1445" i="1"/>
  <c r="C1445" i="1"/>
  <c r="J1445" i="1" s="1"/>
  <c r="D1444" i="1"/>
  <c r="J1444" i="1" s="1"/>
  <c r="C1444" i="1"/>
  <c r="G1443" i="1"/>
  <c r="D1443" i="1"/>
  <c r="J1443" i="1" s="1"/>
  <c r="C1443" i="1"/>
  <c r="J1442" i="1"/>
  <c r="H1442" i="1"/>
  <c r="D1442" i="1"/>
  <c r="C1442" i="1"/>
  <c r="H1441" i="1"/>
  <c r="D1441" i="1"/>
  <c r="J1441" i="1" s="1"/>
  <c r="C1441" i="1"/>
  <c r="G1441" i="1" s="1"/>
  <c r="J1440" i="1"/>
  <c r="H1440" i="1"/>
  <c r="D1440" i="1"/>
  <c r="C1440" i="1"/>
  <c r="D1439" i="1"/>
  <c r="G1439" i="1" s="1"/>
  <c r="C1439" i="1"/>
  <c r="D1438" i="1"/>
  <c r="C1438" i="1"/>
  <c r="G1437" i="1"/>
  <c r="D1437" i="1"/>
  <c r="H1437" i="1" s="1"/>
  <c r="C1437" i="1"/>
  <c r="D1436" i="1"/>
  <c r="H1436" i="1" s="1"/>
  <c r="C1436" i="1"/>
  <c r="D1434" i="1"/>
  <c r="H1434" i="1" s="1"/>
  <c r="C1434" i="1"/>
  <c r="D1433" i="1"/>
  <c r="H1433" i="1" s="1"/>
  <c r="C1433" i="1"/>
  <c r="H1432" i="1"/>
  <c r="D1432" i="1"/>
  <c r="C1432" i="1"/>
  <c r="G1432" i="1" s="1"/>
  <c r="H1431" i="1"/>
  <c r="G1431" i="1"/>
  <c r="D1431" i="1"/>
  <c r="C1431" i="1"/>
  <c r="D1430" i="1"/>
  <c r="C1430" i="1"/>
  <c r="H1429" i="1"/>
  <c r="G1429" i="1"/>
  <c r="D1429" i="1"/>
  <c r="C1429" i="1"/>
  <c r="H1428" i="1"/>
  <c r="D1428" i="1"/>
  <c r="C1428" i="1"/>
  <c r="G1428" i="1" s="1"/>
  <c r="H1427" i="1"/>
  <c r="G1427" i="1"/>
  <c r="D1427" i="1"/>
  <c r="C1427" i="1"/>
  <c r="D1426" i="1"/>
  <c r="C1426" i="1"/>
  <c r="H1426" i="1" s="1"/>
  <c r="H1425" i="1"/>
  <c r="D1425" i="1"/>
  <c r="G1425" i="1" s="1"/>
  <c r="C1425" i="1"/>
  <c r="D1424" i="1"/>
  <c r="C1424" i="1"/>
  <c r="G1424" i="1" s="1"/>
  <c r="G1423" i="1"/>
  <c r="D1423" i="1"/>
  <c r="H1423" i="1" s="1"/>
  <c r="C1423" i="1"/>
  <c r="H1422" i="1"/>
  <c r="D1422" i="1"/>
  <c r="C1422" i="1"/>
  <c r="H1421" i="1"/>
  <c r="D1421" i="1"/>
  <c r="G1421" i="1" s="1"/>
  <c r="C1421" i="1"/>
  <c r="D1420" i="1"/>
  <c r="H1420" i="1" s="1"/>
  <c r="C1420" i="1"/>
  <c r="G1419" i="1"/>
  <c r="D1419" i="1"/>
  <c r="H1419" i="1" s="1"/>
  <c r="C1419" i="1"/>
  <c r="D1418" i="1"/>
  <c r="H1418" i="1" s="1"/>
  <c r="C1418" i="1"/>
  <c r="D1417" i="1"/>
  <c r="H1417" i="1" s="1"/>
  <c r="C1417" i="1"/>
  <c r="H1416" i="1"/>
  <c r="D1416" i="1"/>
  <c r="C1416" i="1"/>
  <c r="G1416" i="1" s="1"/>
  <c r="H1415" i="1"/>
  <c r="G1415" i="1"/>
  <c r="D1415" i="1"/>
  <c r="C1415" i="1"/>
  <c r="D1414" i="1"/>
  <c r="C1414" i="1"/>
  <c r="H1413" i="1"/>
  <c r="G1413" i="1"/>
  <c r="D1413" i="1"/>
  <c r="C1413" i="1"/>
  <c r="H1412" i="1"/>
  <c r="D1412" i="1"/>
  <c r="C1412" i="1"/>
  <c r="G1412" i="1" s="1"/>
  <c r="G1411" i="1"/>
  <c r="D1411" i="1"/>
  <c r="H1411" i="1" s="1"/>
  <c r="C1411" i="1"/>
  <c r="D1410" i="1"/>
  <c r="C1410" i="1"/>
  <c r="D1409" i="1"/>
  <c r="G1409" i="1" s="1"/>
  <c r="C1409" i="1"/>
  <c r="H1409" i="1" s="1"/>
  <c r="C1408" i="1"/>
  <c r="G1407" i="1"/>
  <c r="D1407" i="1"/>
  <c r="H1407" i="1" s="1"/>
  <c r="C1407" i="1"/>
  <c r="H1406" i="1"/>
  <c r="D1406" i="1"/>
  <c r="C1406" i="1"/>
  <c r="H1405" i="1"/>
  <c r="D1405" i="1"/>
  <c r="G1405" i="1" s="1"/>
  <c r="C1405" i="1"/>
  <c r="H1404" i="1"/>
  <c r="D1404" i="1"/>
  <c r="C1404" i="1"/>
  <c r="G1403" i="1"/>
  <c r="D1403" i="1"/>
  <c r="H1403" i="1" s="1"/>
  <c r="C1403" i="1"/>
  <c r="D1402" i="1"/>
  <c r="C1402" i="1"/>
  <c r="D1401" i="1"/>
  <c r="C1401" i="1"/>
  <c r="H1400" i="1"/>
  <c r="D1400" i="1"/>
  <c r="C1400" i="1"/>
  <c r="G1400" i="1" s="1"/>
  <c r="H1399" i="1"/>
  <c r="G1399" i="1"/>
  <c r="D1399" i="1"/>
  <c r="C1399" i="1"/>
  <c r="D1398" i="1"/>
  <c r="C1398" i="1"/>
  <c r="H1397" i="1"/>
  <c r="G1397" i="1"/>
  <c r="D1397" i="1"/>
  <c r="C1397" i="1"/>
  <c r="H1396" i="1"/>
  <c r="D1396" i="1"/>
  <c r="C1396" i="1"/>
  <c r="G1396" i="1" s="1"/>
  <c r="G1395" i="1"/>
  <c r="D1395" i="1"/>
  <c r="H1395" i="1" s="1"/>
  <c r="C1395" i="1"/>
  <c r="D1394" i="1"/>
  <c r="C1394" i="1"/>
  <c r="H1393" i="1"/>
  <c r="D1393" i="1"/>
  <c r="G1393" i="1" s="1"/>
  <c r="C1393" i="1"/>
  <c r="D1392" i="1"/>
  <c r="C1392" i="1"/>
  <c r="G1391" i="1"/>
  <c r="D1391" i="1"/>
  <c r="H1391" i="1" s="1"/>
  <c r="C1391" i="1"/>
  <c r="H1390" i="1"/>
  <c r="D1390" i="1"/>
  <c r="C1390" i="1"/>
  <c r="D1389" i="1"/>
  <c r="G1389" i="1" s="1"/>
  <c r="C1389" i="1"/>
  <c r="H1388" i="1"/>
  <c r="D1388" i="1"/>
  <c r="C1388" i="1"/>
  <c r="G1387" i="1"/>
  <c r="D1387" i="1"/>
  <c r="H1387" i="1" s="1"/>
  <c r="C1387" i="1"/>
  <c r="D1386" i="1"/>
  <c r="C1386" i="1"/>
  <c r="D1385" i="1"/>
  <c r="C1385" i="1"/>
  <c r="H1384" i="1"/>
  <c r="D1384" i="1"/>
  <c r="C1384" i="1"/>
  <c r="G1384" i="1" s="1"/>
  <c r="H1383" i="1"/>
  <c r="G1383" i="1"/>
  <c r="D1383" i="1"/>
  <c r="C1383" i="1"/>
  <c r="D1382" i="1"/>
  <c r="C1382" i="1"/>
  <c r="H1381" i="1"/>
  <c r="G1381" i="1"/>
  <c r="D1381" i="1"/>
  <c r="C1381" i="1"/>
  <c r="H1380" i="1"/>
  <c r="D1380" i="1"/>
  <c r="C1380" i="1"/>
  <c r="G1380" i="1" s="1"/>
  <c r="G1379" i="1"/>
  <c r="D1379" i="1"/>
  <c r="H1379" i="1" s="1"/>
  <c r="C1379" i="1"/>
  <c r="D1378" i="1"/>
  <c r="C1378" i="1"/>
  <c r="H1378" i="1" s="1"/>
  <c r="D1377" i="1"/>
  <c r="G1377" i="1" s="1"/>
  <c r="C1377" i="1"/>
  <c r="D1376" i="1"/>
  <c r="C1376" i="1"/>
  <c r="G1375" i="1"/>
  <c r="D1375" i="1"/>
  <c r="H1375" i="1" s="1"/>
  <c r="C1375" i="1"/>
  <c r="H1374" i="1"/>
  <c r="D1374" i="1"/>
  <c r="C1374" i="1"/>
  <c r="H1373" i="1"/>
  <c r="D1373" i="1"/>
  <c r="G1373" i="1" s="1"/>
  <c r="C1373" i="1"/>
  <c r="H1372" i="1"/>
  <c r="D1372" i="1"/>
  <c r="C1372" i="1"/>
  <c r="G1371" i="1"/>
  <c r="D1371" i="1"/>
  <c r="H1371" i="1" s="1"/>
  <c r="C1371" i="1"/>
  <c r="D1370" i="1"/>
  <c r="C1370" i="1"/>
  <c r="D1369" i="1"/>
  <c r="C1369" i="1"/>
  <c r="H1368" i="1"/>
  <c r="D1368" i="1"/>
  <c r="C1368" i="1"/>
  <c r="G1368" i="1" s="1"/>
  <c r="H1367" i="1"/>
  <c r="G1367" i="1"/>
  <c r="D1367" i="1"/>
  <c r="C1367" i="1"/>
  <c r="D1366" i="1"/>
  <c r="C1366" i="1"/>
  <c r="H1365" i="1"/>
  <c r="G1365" i="1"/>
  <c r="D1365" i="1"/>
  <c r="C1365" i="1"/>
  <c r="D1364" i="1"/>
  <c r="C1364" i="1"/>
  <c r="G1364" i="1" s="1"/>
  <c r="G1363" i="1"/>
  <c r="D1363" i="1"/>
  <c r="H1363" i="1" s="1"/>
  <c r="C1363" i="1"/>
  <c r="D1362" i="1"/>
  <c r="C1362" i="1"/>
  <c r="D1361" i="1"/>
  <c r="G1361" i="1" s="1"/>
  <c r="C1361" i="1"/>
  <c r="D1360" i="1"/>
  <c r="C1360" i="1"/>
  <c r="G1359" i="1"/>
  <c r="D1359" i="1"/>
  <c r="H1359" i="1" s="1"/>
  <c r="C1359" i="1"/>
  <c r="H1358" i="1"/>
  <c r="D1358" i="1"/>
  <c r="C1358" i="1"/>
  <c r="D1357" i="1"/>
  <c r="G1357" i="1" s="1"/>
  <c r="C1357" i="1"/>
  <c r="H1356" i="1"/>
  <c r="D1356" i="1"/>
  <c r="C1356" i="1"/>
  <c r="G1355" i="1"/>
  <c r="D1355" i="1"/>
  <c r="H1355" i="1" s="1"/>
  <c r="C1355" i="1"/>
  <c r="D1354" i="1"/>
  <c r="C1354" i="1"/>
  <c r="D1353" i="1"/>
  <c r="C1353" i="1"/>
  <c r="D1352" i="1"/>
  <c r="C1352" i="1"/>
  <c r="G1352" i="1" s="1"/>
  <c r="H1351" i="1"/>
  <c r="G1351" i="1"/>
  <c r="D1351" i="1"/>
  <c r="C1351" i="1"/>
  <c r="D1350" i="1"/>
  <c r="C1350" i="1"/>
  <c r="H1349" i="1"/>
  <c r="G1349" i="1"/>
  <c r="D1349" i="1"/>
  <c r="C1349" i="1"/>
  <c r="H1348" i="1"/>
  <c r="D1348" i="1"/>
  <c r="C1348" i="1"/>
  <c r="G1348" i="1" s="1"/>
  <c r="D1347" i="1"/>
  <c r="H1347" i="1" s="1"/>
  <c r="C1347" i="1"/>
  <c r="D1346" i="1"/>
  <c r="C1346" i="1"/>
  <c r="H1346" i="1" s="1"/>
  <c r="D1345" i="1"/>
  <c r="G1345" i="1" s="1"/>
  <c r="C1345" i="1"/>
  <c r="D1344" i="1"/>
  <c r="C1344" i="1"/>
  <c r="G1343" i="1"/>
  <c r="D1343" i="1"/>
  <c r="H1343" i="1" s="1"/>
  <c r="C1343" i="1"/>
  <c r="H1342" i="1"/>
  <c r="D1342" i="1"/>
  <c r="C1342" i="1"/>
  <c r="D1341" i="1"/>
  <c r="G1341" i="1" s="1"/>
  <c r="C1341" i="1"/>
  <c r="D1340" i="1"/>
  <c r="H1340" i="1" s="1"/>
  <c r="C1340" i="1"/>
  <c r="G1339" i="1"/>
  <c r="D1339" i="1"/>
  <c r="H1339" i="1" s="1"/>
  <c r="C1339" i="1"/>
  <c r="D1338" i="1"/>
  <c r="C1338" i="1"/>
  <c r="D1337" i="1"/>
  <c r="C1337" i="1"/>
  <c r="H1336" i="1"/>
  <c r="D1336" i="1"/>
  <c r="C1336" i="1"/>
  <c r="G1336" i="1" s="1"/>
  <c r="H1335" i="1"/>
  <c r="G1335" i="1"/>
  <c r="D1335" i="1"/>
  <c r="C1335" i="1"/>
  <c r="D1334" i="1"/>
  <c r="C1334" i="1"/>
  <c r="H1333" i="1"/>
  <c r="G1333" i="1"/>
  <c r="D1333" i="1"/>
  <c r="C1333" i="1"/>
  <c r="H1332" i="1"/>
  <c r="D1332" i="1"/>
  <c r="C1332" i="1"/>
  <c r="G1332" i="1" s="1"/>
  <c r="D1331" i="1"/>
  <c r="H1331" i="1" s="1"/>
  <c r="C1331" i="1"/>
  <c r="D1330" i="1"/>
  <c r="C1330" i="1"/>
  <c r="H1330" i="1" s="1"/>
  <c r="H1329" i="1"/>
  <c r="D1329" i="1"/>
  <c r="G1329" i="1" s="1"/>
  <c r="C1329" i="1"/>
  <c r="D1328" i="1"/>
  <c r="C1328" i="1"/>
  <c r="G1327" i="1"/>
  <c r="D1327" i="1"/>
  <c r="H1327" i="1" s="1"/>
  <c r="C1327" i="1"/>
  <c r="H1326" i="1"/>
  <c r="D1326" i="1"/>
  <c r="C1326" i="1"/>
  <c r="D1325" i="1"/>
  <c r="G1325" i="1" s="1"/>
  <c r="C1325" i="1"/>
  <c r="D1324" i="1"/>
  <c r="H1324" i="1" s="1"/>
  <c r="C1324" i="1"/>
  <c r="G1323" i="1"/>
  <c r="D1323" i="1"/>
  <c r="H1323" i="1" s="1"/>
  <c r="C1323" i="1"/>
  <c r="D1322" i="1"/>
  <c r="C1322" i="1"/>
  <c r="D1321" i="1"/>
  <c r="C1321" i="1"/>
  <c r="H1320" i="1"/>
  <c r="D1320" i="1"/>
  <c r="C1320" i="1"/>
  <c r="G1320" i="1" s="1"/>
  <c r="H1319" i="1"/>
  <c r="G1319" i="1"/>
  <c r="D1319" i="1"/>
  <c r="C1319" i="1"/>
  <c r="D1318" i="1"/>
  <c r="C1318" i="1"/>
  <c r="H1317" i="1"/>
  <c r="G1317" i="1"/>
  <c r="D1317" i="1"/>
  <c r="C1317" i="1"/>
  <c r="D1316" i="1"/>
  <c r="C1316" i="1"/>
  <c r="G1316" i="1" s="1"/>
  <c r="G1315" i="1"/>
  <c r="D1315" i="1"/>
  <c r="H1315" i="1" s="1"/>
  <c r="C1315" i="1"/>
  <c r="D1314" i="1"/>
  <c r="C1314" i="1"/>
  <c r="H1314" i="1" s="1"/>
  <c r="D1313" i="1"/>
  <c r="G1313" i="1" s="1"/>
  <c r="C1313" i="1"/>
  <c r="D1312" i="1"/>
  <c r="C1312" i="1"/>
  <c r="G1311" i="1"/>
  <c r="D1311" i="1"/>
  <c r="H1311" i="1" s="1"/>
  <c r="C1311" i="1"/>
  <c r="H1310" i="1"/>
  <c r="D1310" i="1"/>
  <c r="C1310" i="1"/>
  <c r="H1309" i="1"/>
  <c r="D1309" i="1"/>
  <c r="G1309" i="1" s="1"/>
  <c r="C1309" i="1"/>
  <c r="D1308" i="1"/>
  <c r="H1308" i="1" s="1"/>
  <c r="C1308" i="1"/>
  <c r="G1307" i="1"/>
  <c r="D1307" i="1"/>
  <c r="H1307" i="1" s="1"/>
  <c r="C1307" i="1"/>
  <c r="D1306" i="1"/>
  <c r="H1306" i="1" s="1"/>
  <c r="C1306" i="1"/>
  <c r="D1305" i="1"/>
  <c r="C1305" i="1"/>
  <c r="D1304" i="1"/>
  <c r="C1304" i="1"/>
  <c r="G1304" i="1" s="1"/>
  <c r="H1303" i="1"/>
  <c r="G1303" i="1"/>
  <c r="D1303" i="1"/>
  <c r="C1303" i="1"/>
  <c r="D1302" i="1"/>
  <c r="C1302" i="1"/>
  <c r="H1301" i="1"/>
  <c r="G1301" i="1"/>
  <c r="D1301" i="1"/>
  <c r="C1301" i="1"/>
  <c r="H1300" i="1"/>
  <c r="D1300" i="1"/>
  <c r="C1300" i="1"/>
  <c r="G1300" i="1" s="1"/>
  <c r="D1298" i="1"/>
  <c r="C1298" i="1"/>
  <c r="D1297" i="1"/>
  <c r="H1297" i="1" s="1"/>
  <c r="C1297" i="1"/>
  <c r="H1296" i="1"/>
  <c r="D1296" i="1"/>
  <c r="C1296" i="1"/>
  <c r="D1295" i="1"/>
  <c r="G1295" i="1" s="1"/>
  <c r="C1295" i="1"/>
  <c r="H1294" i="1"/>
  <c r="D1294" i="1"/>
  <c r="C1294" i="1"/>
  <c r="G1293" i="1"/>
  <c r="D1293" i="1"/>
  <c r="H1293" i="1" s="1"/>
  <c r="C1293" i="1"/>
  <c r="D1292" i="1"/>
  <c r="C1292" i="1"/>
  <c r="G1292" i="1" s="1"/>
  <c r="D1291" i="1"/>
  <c r="C1291" i="1"/>
  <c r="D1290" i="1"/>
  <c r="C1290" i="1"/>
  <c r="H1289" i="1"/>
  <c r="G1289" i="1"/>
  <c r="D1289" i="1"/>
  <c r="C1289" i="1"/>
  <c r="D1288" i="1"/>
  <c r="C1288" i="1"/>
  <c r="H1287" i="1"/>
  <c r="G1287" i="1"/>
  <c r="D1287" i="1"/>
  <c r="C1287" i="1"/>
  <c r="H1286" i="1"/>
  <c r="D1286" i="1"/>
  <c r="C1286" i="1"/>
  <c r="G1286" i="1" s="1"/>
  <c r="G1285" i="1"/>
  <c r="D1285" i="1"/>
  <c r="H1285" i="1" s="1"/>
  <c r="C1285" i="1"/>
  <c r="D1284" i="1"/>
  <c r="C1284" i="1"/>
  <c r="D1283" i="1"/>
  <c r="H1283" i="1" s="1"/>
  <c r="C1283" i="1"/>
  <c r="D1282" i="1"/>
  <c r="C1282" i="1"/>
  <c r="H1281" i="1"/>
  <c r="G1281" i="1"/>
  <c r="D1281" i="1"/>
  <c r="C1281" i="1"/>
  <c r="H1280" i="1"/>
  <c r="D1280" i="1"/>
  <c r="C1280" i="1"/>
  <c r="D1279" i="1"/>
  <c r="H1279" i="1" s="1"/>
  <c r="C1279" i="1"/>
  <c r="D1278" i="1"/>
  <c r="H1278" i="1" s="1"/>
  <c r="C1278" i="1"/>
  <c r="D1277" i="1"/>
  <c r="H1277" i="1" s="1"/>
  <c r="C1277" i="1"/>
  <c r="H1276" i="1"/>
  <c r="D1276" i="1"/>
  <c r="C1276" i="1"/>
  <c r="G1276" i="1" s="1"/>
  <c r="D1275" i="1"/>
  <c r="C1275" i="1"/>
  <c r="D1274" i="1"/>
  <c r="H1274" i="1" s="1"/>
  <c r="C1274" i="1"/>
  <c r="H1273" i="1"/>
  <c r="G1273" i="1"/>
  <c r="D1273" i="1"/>
  <c r="C1273" i="1"/>
  <c r="H1272" i="1"/>
  <c r="D1272" i="1"/>
  <c r="C1272" i="1"/>
  <c r="G1272" i="1" s="1"/>
  <c r="H1271" i="1"/>
  <c r="G1271" i="1"/>
  <c r="D1271" i="1"/>
  <c r="C1271" i="1"/>
  <c r="D1270" i="1"/>
  <c r="C1270" i="1"/>
  <c r="D1269" i="1"/>
  <c r="H1269" i="1" s="1"/>
  <c r="C1269" i="1"/>
  <c r="D1268" i="1"/>
  <c r="C1268" i="1"/>
  <c r="H1267" i="1"/>
  <c r="D1267" i="1"/>
  <c r="G1267" i="1" s="1"/>
  <c r="C1267" i="1"/>
  <c r="D1266" i="1"/>
  <c r="C1266" i="1"/>
  <c r="D1265" i="1"/>
  <c r="C1265" i="1"/>
  <c r="D1264" i="1"/>
  <c r="C1264" i="1"/>
  <c r="D1263" i="1"/>
  <c r="H1263" i="1" s="1"/>
  <c r="C1263" i="1"/>
  <c r="D1262" i="1"/>
  <c r="H1262" i="1" s="1"/>
  <c r="C1262" i="1"/>
  <c r="G1261" i="1"/>
  <c r="D1261" i="1"/>
  <c r="H1261" i="1" s="1"/>
  <c r="C1261" i="1"/>
  <c r="D1260" i="1"/>
  <c r="C1260" i="1"/>
  <c r="D1259" i="1"/>
  <c r="C1259" i="1"/>
  <c r="H1258" i="1"/>
  <c r="D1258" i="1"/>
  <c r="C1258" i="1"/>
  <c r="G1258" i="1" s="1"/>
  <c r="H1257" i="1"/>
  <c r="D1257" i="1"/>
  <c r="G1257" i="1" s="1"/>
  <c r="C1257" i="1"/>
  <c r="D1256" i="1"/>
  <c r="C1256" i="1"/>
  <c r="G1256" i="1" s="1"/>
  <c r="H1255" i="1"/>
  <c r="G1255" i="1"/>
  <c r="D1255" i="1"/>
  <c r="C1255" i="1"/>
  <c r="D1254" i="1"/>
  <c r="H1254" i="1" s="1"/>
  <c r="C1254" i="1"/>
  <c r="H1253" i="1"/>
  <c r="G1253" i="1"/>
  <c r="D1253" i="1"/>
  <c r="C1253" i="1"/>
  <c r="D1252" i="1"/>
  <c r="C1252" i="1"/>
  <c r="D1251" i="1"/>
  <c r="H1251" i="1" s="1"/>
  <c r="C1251" i="1"/>
  <c r="D1250" i="1"/>
  <c r="C1250" i="1"/>
  <c r="H1249" i="1"/>
  <c r="D1249" i="1"/>
  <c r="G1249" i="1" s="1"/>
  <c r="C1249" i="1"/>
  <c r="H1248" i="1"/>
  <c r="D1248" i="1"/>
  <c r="C1248" i="1"/>
  <c r="G1248" i="1" s="1"/>
  <c r="G1247" i="1"/>
  <c r="D1247" i="1"/>
  <c r="H1247" i="1" s="1"/>
  <c r="C1247" i="1"/>
  <c r="D1246" i="1"/>
  <c r="H1246" i="1" s="1"/>
  <c r="C1246" i="1"/>
  <c r="D1245" i="1"/>
  <c r="C1245" i="1"/>
  <c r="D1244" i="1"/>
  <c r="C1244" i="1"/>
  <c r="D1243" i="1"/>
  <c r="C1243" i="1"/>
  <c r="D1242" i="1"/>
  <c r="C1242" i="1"/>
  <c r="G1242" i="1" s="1"/>
  <c r="H1241" i="1"/>
  <c r="D1241" i="1"/>
  <c r="G1241" i="1" s="1"/>
  <c r="C1241" i="1"/>
  <c r="D1240" i="1"/>
  <c r="C1240" i="1"/>
  <c r="H1239" i="1"/>
  <c r="G1239" i="1"/>
  <c r="D1239" i="1"/>
  <c r="C1239" i="1"/>
  <c r="D1238" i="1"/>
  <c r="H1238" i="1" s="1"/>
  <c r="C1238" i="1"/>
  <c r="D1237" i="1"/>
  <c r="G1237" i="1" s="1"/>
  <c r="C1237" i="1"/>
  <c r="D1236" i="1"/>
  <c r="C1236" i="1"/>
  <c r="D1235" i="1"/>
  <c r="H1234" i="1"/>
  <c r="D1234" i="1"/>
  <c r="C1234" i="1"/>
  <c r="G1234" i="1" s="1"/>
  <c r="D1233" i="1"/>
  <c r="H1233" i="1" s="1"/>
  <c r="C1233" i="1"/>
  <c r="D1232" i="1"/>
  <c r="H1232" i="1" s="1"/>
  <c r="C1232" i="1"/>
  <c r="D1231" i="1"/>
  <c r="H1231" i="1" s="1"/>
  <c r="C1231" i="1"/>
  <c r="H1230" i="1"/>
  <c r="D1230" i="1"/>
  <c r="C1230" i="1"/>
  <c r="G1230" i="1" s="1"/>
  <c r="D1229" i="1"/>
  <c r="C1229" i="1"/>
  <c r="D1228" i="1"/>
  <c r="H1228" i="1" s="1"/>
  <c r="C1228" i="1"/>
  <c r="D1226" i="1"/>
  <c r="H1226" i="1" s="1"/>
  <c r="C1226" i="1"/>
  <c r="H1225" i="1"/>
  <c r="G1225" i="1"/>
  <c r="D1225" i="1"/>
  <c r="C1225" i="1"/>
  <c r="D1224" i="1"/>
  <c r="C1224" i="1"/>
  <c r="D1223" i="1"/>
  <c r="C1223" i="1"/>
  <c r="H1223" i="1" s="1"/>
  <c r="G1221" i="1"/>
  <c r="D1221" i="1"/>
  <c r="H1221" i="1" s="1"/>
  <c r="C1221" i="1"/>
  <c r="D1220" i="1"/>
  <c r="C1220" i="1"/>
  <c r="D1219" i="1"/>
  <c r="H1219" i="1" s="1"/>
  <c r="C1219" i="1"/>
  <c r="H1218" i="1"/>
  <c r="D1218" i="1"/>
  <c r="C1218" i="1"/>
  <c r="G1218" i="1" s="1"/>
  <c r="D1217" i="1"/>
  <c r="C1217" i="1"/>
  <c r="H1217" i="1" s="1"/>
  <c r="D1216" i="1"/>
  <c r="C1216" i="1"/>
  <c r="H1216" i="1" s="1"/>
  <c r="D1215" i="1"/>
  <c r="D1213" i="1"/>
  <c r="C1213" i="1"/>
  <c r="H1212" i="1"/>
  <c r="G1212" i="1"/>
  <c r="D1212" i="1"/>
  <c r="C1212" i="1"/>
  <c r="D1211" i="1"/>
  <c r="C1211" i="1"/>
  <c r="D1210" i="1"/>
  <c r="C1210" i="1"/>
  <c r="H1210" i="1" s="1"/>
  <c r="D1209" i="1"/>
  <c r="C1209" i="1"/>
  <c r="G1208" i="1"/>
  <c r="D1208" i="1"/>
  <c r="C1208" i="1"/>
  <c r="H1208" i="1" s="1"/>
  <c r="D1207" i="1"/>
  <c r="C1207" i="1"/>
  <c r="D1206" i="1"/>
  <c r="C1206" i="1"/>
  <c r="H1206" i="1" s="1"/>
  <c r="D1205" i="1"/>
  <c r="C1205" i="1"/>
  <c r="H1204" i="1"/>
  <c r="G1204" i="1"/>
  <c r="D1204" i="1"/>
  <c r="C1204" i="1"/>
  <c r="D1203" i="1"/>
  <c r="C1203" i="1"/>
  <c r="D1202" i="1"/>
  <c r="C1202" i="1"/>
  <c r="H1202" i="1" s="1"/>
  <c r="D1201" i="1"/>
  <c r="C1201" i="1"/>
  <c r="G1200" i="1"/>
  <c r="D1200" i="1"/>
  <c r="C1200" i="1"/>
  <c r="H1200" i="1" s="1"/>
  <c r="D1199" i="1"/>
  <c r="C1199" i="1"/>
  <c r="D1198" i="1"/>
  <c r="C1198" i="1"/>
  <c r="H1198" i="1" s="1"/>
  <c r="D1197" i="1"/>
  <c r="C1197" i="1"/>
  <c r="H1196" i="1"/>
  <c r="G1196" i="1"/>
  <c r="D1196" i="1"/>
  <c r="C1196" i="1"/>
  <c r="D1195" i="1"/>
  <c r="C1195" i="1"/>
  <c r="D1194" i="1"/>
  <c r="C1194" i="1"/>
  <c r="H1194" i="1" s="1"/>
  <c r="D1193" i="1"/>
  <c r="C1193" i="1"/>
  <c r="G1192" i="1"/>
  <c r="D1192" i="1"/>
  <c r="C1192" i="1"/>
  <c r="H1192" i="1" s="1"/>
  <c r="D1191" i="1"/>
  <c r="C1191" i="1"/>
  <c r="D1190" i="1"/>
  <c r="C1190" i="1"/>
  <c r="H1190" i="1" s="1"/>
  <c r="D1189" i="1"/>
  <c r="C1189" i="1"/>
  <c r="H1188" i="1"/>
  <c r="G1188" i="1"/>
  <c r="D1188" i="1"/>
  <c r="C1188" i="1"/>
  <c r="D1187" i="1"/>
  <c r="C1187" i="1"/>
  <c r="D1186" i="1"/>
  <c r="C1186" i="1"/>
  <c r="H1186" i="1" s="1"/>
  <c r="D1185" i="1"/>
  <c r="C1185" i="1"/>
  <c r="G1184" i="1"/>
  <c r="D1184" i="1"/>
  <c r="C1184" i="1"/>
  <c r="H1184" i="1" s="1"/>
  <c r="D1183" i="1"/>
  <c r="C1183" i="1"/>
  <c r="D1182" i="1"/>
  <c r="C1182" i="1"/>
  <c r="H1182" i="1" s="1"/>
  <c r="D1181" i="1"/>
  <c r="C1181" i="1"/>
  <c r="H1180" i="1"/>
  <c r="G1180" i="1"/>
  <c r="D1180" i="1"/>
  <c r="C1180" i="1"/>
  <c r="D1179" i="1"/>
  <c r="C1179" i="1"/>
  <c r="D1178" i="1"/>
  <c r="C1178" i="1"/>
  <c r="H1178" i="1" s="1"/>
  <c r="D1177" i="1"/>
  <c r="C1177" i="1"/>
  <c r="G1176" i="1"/>
  <c r="D1176" i="1"/>
  <c r="C1176" i="1"/>
  <c r="H1176" i="1" s="1"/>
  <c r="D1175" i="1"/>
  <c r="C1175" i="1"/>
  <c r="D1174" i="1"/>
  <c r="C1174" i="1"/>
  <c r="H1174" i="1" s="1"/>
  <c r="D1173" i="1"/>
  <c r="C1173" i="1"/>
  <c r="H1172" i="1"/>
  <c r="G1172" i="1"/>
  <c r="D1172" i="1"/>
  <c r="C1172" i="1"/>
  <c r="D1171" i="1"/>
  <c r="C1171" i="1"/>
  <c r="D1170" i="1"/>
  <c r="C1170" i="1"/>
  <c r="H1170" i="1" s="1"/>
  <c r="D1169" i="1"/>
  <c r="C1169" i="1"/>
  <c r="G1168" i="1"/>
  <c r="D1168" i="1"/>
  <c r="C1168" i="1"/>
  <c r="H1168" i="1" s="1"/>
  <c r="D1167" i="1"/>
  <c r="D1166" i="1"/>
  <c r="C1166" i="1"/>
  <c r="H1166" i="1" s="1"/>
  <c r="D1165" i="1"/>
  <c r="C1165" i="1"/>
  <c r="H1164" i="1"/>
  <c r="G1164" i="1"/>
  <c r="D1164" i="1"/>
  <c r="C1164" i="1"/>
  <c r="D1163" i="1"/>
  <c r="C1163" i="1"/>
  <c r="D1162" i="1"/>
  <c r="C1162" i="1"/>
  <c r="H1162" i="1" s="1"/>
  <c r="D1161" i="1"/>
  <c r="C1161" i="1"/>
  <c r="D1160" i="1"/>
  <c r="C1160" i="1"/>
  <c r="D1159" i="1"/>
  <c r="C1159" i="1"/>
  <c r="D1158" i="1"/>
  <c r="C1158" i="1"/>
  <c r="H1158" i="1" s="1"/>
  <c r="D1157" i="1"/>
  <c r="C1157" i="1"/>
  <c r="D1156" i="1"/>
  <c r="C1156" i="1"/>
  <c r="D1155" i="1"/>
  <c r="C1155" i="1"/>
  <c r="D1154" i="1"/>
  <c r="D1151" i="1"/>
  <c r="C1151" i="1"/>
  <c r="D1150" i="1"/>
  <c r="C1150" i="1"/>
  <c r="H1150" i="1" s="1"/>
  <c r="D1149" i="1"/>
  <c r="C1149" i="1"/>
  <c r="D1148" i="1"/>
  <c r="C1148" i="1"/>
  <c r="D1147" i="1"/>
  <c r="C1147" i="1"/>
  <c r="D1146" i="1"/>
  <c r="C1146" i="1"/>
  <c r="H1146" i="1" s="1"/>
  <c r="D1145" i="1"/>
  <c r="C1145" i="1"/>
  <c r="G1144" i="1"/>
  <c r="D1144" i="1"/>
  <c r="C1144" i="1"/>
  <c r="H1144" i="1" s="1"/>
  <c r="D1143" i="1"/>
  <c r="C1143" i="1"/>
  <c r="D1142" i="1"/>
  <c r="C1142" i="1"/>
  <c r="H1142" i="1" s="1"/>
  <c r="D1141" i="1"/>
  <c r="C1141" i="1"/>
  <c r="H1140" i="1"/>
  <c r="G1140" i="1"/>
  <c r="D1140" i="1"/>
  <c r="C1140" i="1"/>
  <c r="D1139" i="1"/>
  <c r="C1139" i="1"/>
  <c r="D1138" i="1"/>
  <c r="C1138" i="1"/>
  <c r="H1138" i="1" s="1"/>
  <c r="D1137" i="1"/>
  <c r="C1137" i="1"/>
  <c r="G1136" i="1"/>
  <c r="D1136" i="1"/>
  <c r="C1136" i="1"/>
  <c r="H1136" i="1" s="1"/>
  <c r="D1135" i="1"/>
  <c r="C1135" i="1"/>
  <c r="D1134" i="1"/>
  <c r="C1134" i="1"/>
  <c r="H1134" i="1" s="1"/>
  <c r="D1133" i="1"/>
  <c r="C1133" i="1"/>
  <c r="H1132" i="1"/>
  <c r="G1132" i="1"/>
  <c r="D1132" i="1"/>
  <c r="C1132" i="1"/>
  <c r="D1131" i="1"/>
  <c r="C1131" i="1"/>
  <c r="D1130" i="1"/>
  <c r="C1130" i="1"/>
  <c r="H1130" i="1" s="1"/>
  <c r="D1129" i="1"/>
  <c r="C1129" i="1"/>
  <c r="G1128" i="1"/>
  <c r="D1128" i="1"/>
  <c r="C1128" i="1"/>
  <c r="H1128" i="1" s="1"/>
  <c r="D1127" i="1"/>
  <c r="C1127" i="1"/>
  <c r="D1126" i="1"/>
  <c r="C1126" i="1"/>
  <c r="H1126" i="1" s="1"/>
  <c r="D1125" i="1"/>
  <c r="C1125" i="1"/>
  <c r="D1123" i="1"/>
  <c r="C1123" i="1"/>
  <c r="D1122" i="1"/>
  <c r="C1122" i="1"/>
  <c r="H1122" i="1" s="1"/>
  <c r="D1121" i="1"/>
  <c r="C1121" i="1"/>
  <c r="G1120" i="1"/>
  <c r="D1120" i="1"/>
  <c r="C1120" i="1"/>
  <c r="H1120" i="1" s="1"/>
  <c r="D1119" i="1"/>
  <c r="C1119" i="1"/>
  <c r="D1118" i="1"/>
  <c r="C1118" i="1"/>
  <c r="H1118" i="1" s="1"/>
  <c r="D1117" i="1"/>
  <c r="C1117" i="1"/>
  <c r="H1116" i="1"/>
  <c r="G1116" i="1"/>
  <c r="D1116" i="1"/>
  <c r="C1116" i="1"/>
  <c r="D1115" i="1"/>
  <c r="C1115" i="1"/>
  <c r="D1114" i="1"/>
  <c r="C1114" i="1"/>
  <c r="H1114" i="1" s="1"/>
  <c r="D1113" i="1"/>
  <c r="C1113" i="1"/>
  <c r="C1112" i="1"/>
  <c r="D1111" i="1"/>
  <c r="C1111" i="1"/>
  <c r="D1110" i="1"/>
  <c r="C1110" i="1"/>
  <c r="H1110" i="1" s="1"/>
  <c r="D1109" i="1"/>
  <c r="C1109" i="1"/>
  <c r="H1108" i="1"/>
  <c r="G1108" i="1"/>
  <c r="D1108" i="1"/>
  <c r="C1108" i="1"/>
  <c r="D1107" i="1"/>
  <c r="C1107" i="1"/>
  <c r="D1106" i="1"/>
  <c r="C1106" i="1"/>
  <c r="H1106" i="1" s="1"/>
  <c r="D1105" i="1"/>
  <c r="C1105" i="1"/>
  <c r="G1104" i="1"/>
  <c r="D1104" i="1"/>
  <c r="C1104" i="1"/>
  <c r="H1104" i="1" s="1"/>
  <c r="D1103" i="1"/>
  <c r="C1103" i="1"/>
  <c r="D1102" i="1"/>
  <c r="C1102" i="1"/>
  <c r="H1102" i="1" s="1"/>
  <c r="D1101" i="1"/>
  <c r="C1101" i="1"/>
  <c r="H1100" i="1"/>
  <c r="G1100" i="1"/>
  <c r="D1100" i="1"/>
  <c r="C1100" i="1"/>
  <c r="D1099" i="1"/>
  <c r="C1099" i="1"/>
  <c r="D1098" i="1"/>
  <c r="C1098" i="1"/>
  <c r="H1098" i="1" s="1"/>
  <c r="D1097" i="1"/>
  <c r="C1097" i="1"/>
  <c r="D1096" i="1"/>
  <c r="D1095" i="1"/>
  <c r="C1095" i="1"/>
  <c r="D1094" i="1"/>
  <c r="C1094" i="1"/>
  <c r="H1094" i="1" s="1"/>
  <c r="D1093" i="1"/>
  <c r="C1093" i="1"/>
  <c r="H1092" i="1"/>
  <c r="G1092" i="1"/>
  <c r="D1092" i="1"/>
  <c r="C1092" i="1"/>
  <c r="D1091" i="1"/>
  <c r="C1091" i="1"/>
  <c r="D1090" i="1"/>
  <c r="C1090" i="1"/>
  <c r="H1090" i="1" s="1"/>
  <c r="D1089" i="1"/>
  <c r="C1089" i="1"/>
  <c r="H1088" i="1"/>
  <c r="G1088" i="1"/>
  <c r="D1088" i="1"/>
  <c r="C1088" i="1"/>
  <c r="D1087" i="1"/>
  <c r="C1087" i="1"/>
  <c r="D1086" i="1"/>
  <c r="C1086" i="1"/>
  <c r="H1086" i="1" s="1"/>
  <c r="D1085" i="1"/>
  <c r="C1085" i="1"/>
  <c r="H1084" i="1"/>
  <c r="G1084" i="1"/>
  <c r="D1084" i="1"/>
  <c r="C1084" i="1"/>
  <c r="D1083" i="1"/>
  <c r="C1083" i="1"/>
  <c r="D1082" i="1"/>
  <c r="C1082" i="1"/>
  <c r="H1082" i="1" s="1"/>
  <c r="D1081" i="1"/>
  <c r="C1081" i="1"/>
  <c r="H1080" i="1"/>
  <c r="G1080" i="1"/>
  <c r="D1080" i="1"/>
  <c r="C1080" i="1"/>
  <c r="D1079" i="1"/>
  <c r="C1079" i="1"/>
  <c r="D1078" i="1"/>
  <c r="C1078" i="1"/>
  <c r="H1078" i="1" s="1"/>
  <c r="D1077" i="1"/>
  <c r="C1077" i="1"/>
  <c r="H1076" i="1"/>
  <c r="G1076" i="1"/>
  <c r="D1076" i="1"/>
  <c r="C1076" i="1"/>
  <c r="D1075" i="1"/>
  <c r="C1075" i="1"/>
  <c r="D1074" i="1"/>
  <c r="C1074" i="1"/>
  <c r="H1074" i="1" s="1"/>
  <c r="D1073" i="1"/>
  <c r="C1073" i="1"/>
  <c r="H1072" i="1"/>
  <c r="G1072" i="1"/>
  <c r="D1072" i="1"/>
  <c r="C1072" i="1"/>
  <c r="D1071" i="1"/>
  <c r="C1071" i="1"/>
  <c r="D1070" i="1"/>
  <c r="C1070" i="1"/>
  <c r="H1070" i="1" s="1"/>
  <c r="D1069" i="1"/>
  <c r="C1069" i="1"/>
  <c r="H1068" i="1"/>
  <c r="G1068" i="1"/>
  <c r="D1068" i="1"/>
  <c r="C1068" i="1"/>
  <c r="D1067" i="1"/>
  <c r="C1067" i="1"/>
  <c r="D1066" i="1"/>
  <c r="C1066" i="1"/>
  <c r="H1066" i="1" s="1"/>
  <c r="D1065" i="1"/>
  <c r="C1065" i="1"/>
  <c r="D1064" i="1"/>
  <c r="C1064" i="1"/>
  <c r="H1064" i="1" s="1"/>
  <c r="D1063" i="1"/>
  <c r="C1063" i="1"/>
  <c r="D1062" i="1"/>
  <c r="C1062" i="1"/>
  <c r="H1062" i="1" s="1"/>
  <c r="D1061" i="1"/>
  <c r="C1061" i="1"/>
  <c r="H1060" i="1"/>
  <c r="G1060" i="1"/>
  <c r="D1060" i="1"/>
  <c r="C1060" i="1"/>
  <c r="D1059" i="1"/>
  <c r="C1059" i="1"/>
  <c r="D1058" i="1"/>
  <c r="C1058" i="1"/>
  <c r="H1058" i="1" s="1"/>
  <c r="D1057" i="1"/>
  <c r="C1057" i="1"/>
  <c r="D1056" i="1"/>
  <c r="C1056" i="1"/>
  <c r="D1055" i="1"/>
  <c r="C1055" i="1"/>
  <c r="D1054" i="1"/>
  <c r="C1054" i="1"/>
  <c r="H1054" i="1" s="1"/>
  <c r="D1053" i="1"/>
  <c r="C1053" i="1"/>
  <c r="D1052" i="1"/>
  <c r="H1052" i="1" s="1"/>
  <c r="C1052" i="1"/>
  <c r="D1051" i="1"/>
  <c r="C1051" i="1"/>
  <c r="D1050" i="1"/>
  <c r="C1050" i="1"/>
  <c r="H1050" i="1" s="1"/>
  <c r="D1049" i="1"/>
  <c r="C1049" i="1"/>
  <c r="D1048" i="1"/>
  <c r="C1048" i="1"/>
  <c r="D1047" i="1"/>
  <c r="D1045" i="1"/>
  <c r="C1045" i="1"/>
  <c r="H1044" i="1"/>
  <c r="G1044" i="1"/>
  <c r="D1044" i="1"/>
  <c r="C1044" i="1"/>
  <c r="D1043" i="1"/>
  <c r="C1043" i="1"/>
  <c r="D1042" i="1"/>
  <c r="C1042" i="1"/>
  <c r="H1042" i="1" s="1"/>
  <c r="D1041" i="1"/>
  <c r="C1041" i="1"/>
  <c r="H1040" i="1"/>
  <c r="G1040" i="1"/>
  <c r="D1040" i="1"/>
  <c r="C1040" i="1"/>
  <c r="D1039" i="1"/>
  <c r="C1039" i="1"/>
  <c r="D1038" i="1"/>
  <c r="C1038" i="1"/>
  <c r="H1038" i="1" s="1"/>
  <c r="D1037" i="1"/>
  <c r="C1037" i="1"/>
  <c r="H1036" i="1"/>
  <c r="G1036" i="1"/>
  <c r="D1036" i="1"/>
  <c r="C1036" i="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H1024" i="1"/>
  <c r="G1024" i="1"/>
  <c r="D1024" i="1"/>
  <c r="C1024" i="1"/>
  <c r="D1023" i="1"/>
  <c r="C1023" i="1"/>
  <c r="D1022" i="1"/>
  <c r="C1022" i="1"/>
  <c r="H1022" i="1" s="1"/>
  <c r="D1021" i="1"/>
  <c r="C1021" i="1"/>
  <c r="D1020" i="1"/>
  <c r="C1020" i="1"/>
  <c r="H1020" i="1" s="1"/>
  <c r="D1019" i="1"/>
  <c r="C1019" i="1"/>
  <c r="D1018" i="1"/>
  <c r="C1018" i="1"/>
  <c r="H1018" i="1" s="1"/>
  <c r="D1017" i="1"/>
  <c r="C1017" i="1"/>
  <c r="H1016" i="1"/>
  <c r="G1016" i="1"/>
  <c r="D1016" i="1"/>
  <c r="C1016" i="1"/>
  <c r="D1015" i="1"/>
  <c r="C1015" i="1"/>
  <c r="D1014" i="1"/>
  <c r="C1014" i="1"/>
  <c r="H1014" i="1" s="1"/>
  <c r="D1013" i="1"/>
  <c r="C1013" i="1"/>
  <c r="H1012" i="1"/>
  <c r="G1012" i="1"/>
  <c r="D1012" i="1"/>
  <c r="C1012" i="1"/>
  <c r="D1011" i="1"/>
  <c r="C1011" i="1"/>
  <c r="D1010" i="1"/>
  <c r="C1010" i="1"/>
  <c r="H1010" i="1" s="1"/>
  <c r="D1009" i="1"/>
  <c r="C1009" i="1"/>
  <c r="H1008" i="1"/>
  <c r="G1008" i="1"/>
  <c r="D1008" i="1"/>
  <c r="C1008" i="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D996" i="1"/>
  <c r="C996" i="1"/>
  <c r="H996" i="1" s="1"/>
  <c r="D995" i="1"/>
  <c r="C995" i="1"/>
  <c r="D994" i="1"/>
  <c r="C994" i="1"/>
  <c r="H994" i="1" s="1"/>
  <c r="D993" i="1"/>
  <c r="C993" i="1"/>
  <c r="H992" i="1"/>
  <c r="G992" i="1"/>
  <c r="D992" i="1"/>
  <c r="C992" i="1"/>
  <c r="D991" i="1"/>
  <c r="C991" i="1"/>
  <c r="D989" i="1"/>
  <c r="C989" i="1"/>
  <c r="H988" i="1"/>
  <c r="G988" i="1"/>
  <c r="D988" i="1"/>
  <c r="C988"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C715" i="1"/>
  <c r="H715" i="1" s="1"/>
  <c r="H714" i="1"/>
  <c r="G714" i="1"/>
  <c r="D714" i="1"/>
  <c r="C714" i="1"/>
  <c r="H713" i="1"/>
  <c r="G713" i="1"/>
  <c r="D713" i="1"/>
  <c r="C713" i="1"/>
  <c r="H712" i="1"/>
  <c r="G712" i="1"/>
  <c r="D712" i="1"/>
  <c r="C712" i="1"/>
  <c r="D711" i="1"/>
  <c r="C711" i="1"/>
  <c r="D710" i="1"/>
  <c r="G710" i="1" s="1"/>
  <c r="C710" i="1"/>
  <c r="H710" i="1" s="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H690" i="1"/>
  <c r="G690" i="1"/>
  <c r="D690" i="1"/>
  <c r="C690" i="1"/>
  <c r="H689" i="1"/>
  <c r="G689" i="1"/>
  <c r="D689" i="1"/>
  <c r="C689" i="1"/>
  <c r="D688" i="1"/>
  <c r="C688" i="1"/>
  <c r="H688" i="1" s="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H645" i="1" s="1"/>
  <c r="D644" i="1"/>
  <c r="C644" i="1"/>
  <c r="H644" i="1" s="1"/>
  <c r="D643" i="1"/>
  <c r="C643" i="1"/>
  <c r="H643" i="1" s="1"/>
  <c r="D642" i="1"/>
  <c r="C642" i="1"/>
  <c r="H642" i="1" s="1"/>
  <c r="D641" i="1"/>
  <c r="C641" i="1"/>
  <c r="H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H365" i="1" s="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C290" i="1"/>
  <c r="H290" i="1" s="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D189" i="1"/>
  <c r="C189" i="1"/>
  <c r="H189" i="1" s="1"/>
  <c r="H188" i="1"/>
  <c r="G188" i="1"/>
  <c r="D188" i="1"/>
  <c r="C188" i="1"/>
  <c r="D187" i="1"/>
  <c r="C187" i="1"/>
  <c r="H187" i="1" s="1"/>
  <c r="D186" i="1"/>
  <c r="C186" i="1"/>
  <c r="H186" i="1" s="1"/>
  <c r="H185" i="1"/>
  <c r="G185" i="1"/>
  <c r="D185" i="1"/>
  <c r="C185" i="1"/>
  <c r="D184" i="1"/>
  <c r="C184" i="1"/>
  <c r="H184" i="1" s="1"/>
  <c r="H183" i="1"/>
  <c r="G183" i="1"/>
  <c r="D183" i="1"/>
  <c r="C183" i="1"/>
  <c r="D182" i="1"/>
  <c r="C182" i="1"/>
  <c r="H182" i="1" s="1"/>
  <c r="D181" i="1"/>
  <c r="C181" i="1"/>
  <c r="H181" i="1" s="1"/>
  <c r="G180" i="1"/>
  <c r="D180" i="1"/>
  <c r="C180" i="1"/>
  <c r="H180" i="1" s="1"/>
  <c r="D179" i="1"/>
  <c r="C179" i="1"/>
  <c r="H179" i="1" s="1"/>
  <c r="H178" i="1"/>
  <c r="G178" i="1"/>
  <c r="D178" i="1"/>
  <c r="C178" i="1"/>
  <c r="D177" i="1"/>
  <c r="C177" i="1"/>
  <c r="H177" i="1" s="1"/>
  <c r="D176" i="1"/>
  <c r="C176" i="1"/>
  <c r="H176" i="1" s="1"/>
  <c r="D175" i="1"/>
  <c r="C175" i="1"/>
  <c r="H175" i="1" s="1"/>
  <c r="D174" i="1"/>
  <c r="C174" i="1"/>
  <c r="H174" i="1" s="1"/>
  <c r="D173" i="1"/>
  <c r="H172" i="1"/>
  <c r="G172" i="1"/>
  <c r="D172" i="1"/>
  <c r="C172" i="1"/>
  <c r="H171" i="1"/>
  <c r="G171" i="1"/>
  <c r="D171" i="1"/>
  <c r="C171" i="1"/>
  <c r="D170" i="1"/>
  <c r="C170" i="1"/>
  <c r="H169" i="1"/>
  <c r="D169" i="1"/>
  <c r="C169" i="1"/>
  <c r="D168" i="1"/>
  <c r="C168" i="1"/>
  <c r="H168" i="1" s="1"/>
  <c r="D167" i="1"/>
  <c r="C167" i="1"/>
  <c r="H167" i="1" s="1"/>
  <c r="D166" i="1"/>
  <c r="G166" i="1" s="1"/>
  <c r="C166" i="1"/>
  <c r="H166" i="1" s="1"/>
  <c r="D165" i="1"/>
  <c r="C165" i="1"/>
  <c r="H164" i="1"/>
  <c r="G164" i="1"/>
  <c r="D164" i="1"/>
  <c r="C164" i="1"/>
  <c r="D163" i="1"/>
  <c r="C163" i="1"/>
  <c r="H163" i="1" s="1"/>
  <c r="D162" i="1"/>
  <c r="C162" i="1"/>
  <c r="H162" i="1" s="1"/>
  <c r="D161" i="1"/>
  <c r="C161" i="1"/>
  <c r="H161" i="1" s="1"/>
  <c r="D160" i="1"/>
  <c r="C160" i="1"/>
  <c r="H160" i="1" s="1"/>
  <c r="H158" i="1"/>
  <c r="G158" i="1"/>
  <c r="D158" i="1"/>
  <c r="C158" i="1"/>
  <c r="D157" i="1"/>
  <c r="C157" i="1"/>
  <c r="H157" i="1" s="1"/>
  <c r="H156" i="1"/>
  <c r="G156" i="1"/>
  <c r="D156" i="1"/>
  <c r="C156" i="1"/>
  <c r="D155" i="1"/>
  <c r="C155" i="1"/>
  <c r="H155" i="1" s="1"/>
  <c r="G154" i="1"/>
  <c r="D154" i="1"/>
  <c r="C154" i="1"/>
  <c r="H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H131" i="1" s="1"/>
  <c r="D130" i="1"/>
  <c r="C130" i="1"/>
  <c r="H130" i="1" s="1"/>
  <c r="H128" i="1"/>
  <c r="G128" i="1"/>
  <c r="D128" i="1"/>
  <c r="C128" i="1"/>
  <c r="H127" i="1"/>
  <c r="G127" i="1"/>
  <c r="D127" i="1"/>
  <c r="C127" i="1"/>
  <c r="D126" i="1"/>
  <c r="C126" i="1"/>
  <c r="H126" i="1" s="1"/>
  <c r="H125" i="1"/>
  <c r="G125" i="1"/>
  <c r="D125" i="1"/>
  <c r="C125" i="1"/>
  <c r="D124" i="1"/>
  <c r="C124" i="1"/>
  <c r="H124" i="1" s="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C78" i="1"/>
  <c r="H77" i="1"/>
  <c r="G77" i="1"/>
  <c r="D77" i="1"/>
  <c r="C77" i="1"/>
  <c r="H76" i="1"/>
  <c r="G76" i="1"/>
  <c r="D76" i="1"/>
  <c r="C76" i="1"/>
  <c r="H75" i="1"/>
  <c r="G75" i="1"/>
  <c r="D75" i="1"/>
  <c r="C75" i="1"/>
  <c r="H74" i="1"/>
  <c r="G74" i="1"/>
  <c r="D74" i="1"/>
  <c r="C74" i="1"/>
  <c r="H73" i="1"/>
  <c r="G73" i="1"/>
  <c r="D73" i="1"/>
  <c r="C73" i="1"/>
  <c r="D72" i="1"/>
  <c r="C72" i="1"/>
  <c r="G72" i="1" s="1"/>
  <c r="D71" i="1"/>
  <c r="C71" i="1"/>
  <c r="H71" i="1" s="1"/>
  <c r="D70" i="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30" i="1" l="1"/>
  <c r="D49" i="8"/>
  <c r="D43" i="8" s="1"/>
  <c r="I35" i="3" s="1"/>
  <c r="G642" i="1"/>
  <c r="F41" i="5"/>
  <c r="G1004" i="1"/>
  <c r="G1438" i="1"/>
  <c r="H1439" i="1"/>
  <c r="I1439" i="1" s="1"/>
  <c r="J1439" i="1"/>
  <c r="G1265" i="1"/>
  <c r="H1264" i="1"/>
  <c r="G1240" i="1"/>
  <c r="H1244" i="1"/>
  <c r="H1240" i="1"/>
  <c r="H1156" i="1"/>
  <c r="F180" i="5"/>
  <c r="C1483" i="1"/>
  <c r="G1483" i="1" s="1"/>
  <c r="H1154" i="1"/>
  <c r="E146" i="5"/>
  <c r="D1124" i="1" s="1"/>
  <c r="G1224" i="1"/>
  <c r="E26" i="9"/>
  <c r="B26" i="9" s="1"/>
  <c r="G703" i="1"/>
  <c r="G688" i="1"/>
  <c r="G649" i="1"/>
  <c r="E22" i="9"/>
  <c r="B22" i="9" s="1"/>
  <c r="G647" i="1"/>
  <c r="G288" i="1"/>
  <c r="D196" i="4"/>
  <c r="G187" i="1"/>
  <c r="G186" i="1"/>
  <c r="G182" i="1"/>
  <c r="G179" i="1"/>
  <c r="C173" i="1"/>
  <c r="H173" i="1" s="1"/>
  <c r="G176" i="1"/>
  <c r="G168" i="1"/>
  <c r="G131" i="1"/>
  <c r="G81" i="1"/>
  <c r="G56" i="1"/>
  <c r="G1578" i="1"/>
  <c r="G1527" i="1"/>
  <c r="H1525" i="1"/>
  <c r="G1526" i="1"/>
  <c r="G1510" i="1"/>
  <c r="C1501" i="1"/>
  <c r="H1501" i="1" s="1"/>
  <c r="H1483" i="1"/>
  <c r="H1485" i="1"/>
  <c r="G1484" i="1"/>
  <c r="G1481" i="1"/>
  <c r="G1480" i="1"/>
  <c r="H1410" i="1"/>
  <c r="I27" i="3"/>
  <c r="F114" i="6"/>
  <c r="F214" i="9"/>
  <c r="B214" i="9" s="1"/>
  <c r="E283" i="9"/>
  <c r="B283" i="9" s="1"/>
  <c r="B219" i="9"/>
  <c r="H711" i="1"/>
  <c r="G711" i="1"/>
  <c r="E39" i="9"/>
  <c r="B39" i="9" s="1"/>
  <c r="G691" i="1"/>
  <c r="G654" i="1"/>
  <c r="G644" i="1"/>
  <c r="G643" i="1"/>
  <c r="F652" i="4"/>
  <c r="G645" i="1"/>
  <c r="G641" i="1"/>
  <c r="G405" i="1"/>
  <c r="G411" i="1"/>
  <c r="H412" i="1"/>
  <c r="C364" i="1"/>
  <c r="H364" i="1" s="1"/>
  <c r="G371" i="1"/>
  <c r="G365" i="1"/>
  <c r="E363" i="4"/>
  <c r="D358" i="1" s="1"/>
  <c r="G290" i="1"/>
  <c r="G413" i="1"/>
  <c r="H411" i="1"/>
  <c r="G289" i="1"/>
  <c r="G412" i="1"/>
  <c r="E273" i="9"/>
  <c r="B273" i="9" s="1"/>
  <c r="G209" i="1"/>
  <c r="G207" i="1"/>
  <c r="G206" i="1"/>
  <c r="G191" i="1"/>
  <c r="G184" i="1"/>
  <c r="G189" i="1"/>
  <c r="F222" i="9"/>
  <c r="B222" i="9" s="1"/>
  <c r="F220" i="9"/>
  <c r="E44" i="9"/>
  <c r="B44" i="9" s="1"/>
  <c r="G181" i="1"/>
  <c r="E43" i="9"/>
  <c r="B43" i="9" s="1"/>
  <c r="F218" i="9"/>
  <c r="B218" i="9" s="1"/>
  <c r="E42" i="9"/>
  <c r="B42" i="9" s="1"/>
  <c r="G177" i="1"/>
  <c r="G175" i="1"/>
  <c r="G174" i="1"/>
  <c r="H170" i="1"/>
  <c r="G170" i="1"/>
  <c r="G169" i="1"/>
  <c r="H165" i="1"/>
  <c r="G167" i="1"/>
  <c r="G165" i="1"/>
  <c r="G163" i="1"/>
  <c r="G162" i="1"/>
  <c r="E40" i="9"/>
  <c r="B40" i="9" s="1"/>
  <c r="G160" i="1"/>
  <c r="G161" i="1"/>
  <c r="G155" i="1"/>
  <c r="G157" i="1"/>
  <c r="D152" i="4"/>
  <c r="C148" i="1" s="1"/>
  <c r="H148" i="1" s="1"/>
  <c r="F217" i="9"/>
  <c r="B217" i="9" s="1"/>
  <c r="G150" i="1"/>
  <c r="F153" i="4"/>
  <c r="G149" i="1"/>
  <c r="D133" i="4"/>
  <c r="G132" i="1"/>
  <c r="G130" i="1"/>
  <c r="G124" i="1"/>
  <c r="G126" i="1"/>
  <c r="D124" i="4"/>
  <c r="G108" i="1"/>
  <c r="G113" i="1"/>
  <c r="F216" i="9"/>
  <c r="B216" i="9" s="1"/>
  <c r="D106" i="4"/>
  <c r="E37" i="9"/>
  <c r="B37" i="9" s="1"/>
  <c r="G79" i="1"/>
  <c r="E82" i="4"/>
  <c r="D78" i="1" s="1"/>
  <c r="H72" i="1"/>
  <c r="B34" i="9"/>
  <c r="G71" i="1"/>
  <c r="G70" i="1"/>
  <c r="G55" i="1"/>
  <c r="H1245" i="1"/>
  <c r="G1227" i="1"/>
  <c r="H1227" i="1"/>
  <c r="F250" i="5"/>
  <c r="E245" i="5"/>
  <c r="D1222" i="1" s="1"/>
  <c r="E280" i="9"/>
  <c r="B280" i="9" s="1"/>
  <c r="E279" i="9"/>
  <c r="B279" i="9" s="1"/>
  <c r="F246" i="5"/>
  <c r="G1223" i="1"/>
  <c r="G1217" i="1"/>
  <c r="D238" i="5"/>
  <c r="E290" i="9"/>
  <c r="B290" i="9" s="1"/>
  <c r="H1160" i="1"/>
  <c r="G1160" i="1"/>
  <c r="G1156" i="1"/>
  <c r="F177" i="5"/>
  <c r="G1148" i="1"/>
  <c r="H1148" i="1"/>
  <c r="G1056" i="1"/>
  <c r="F78" i="5"/>
  <c r="H1056" i="1"/>
  <c r="G1064" i="1"/>
  <c r="H1048" i="1"/>
  <c r="G1052" i="1"/>
  <c r="F70" i="5"/>
  <c r="G1048" i="1"/>
  <c r="D69" i="5"/>
  <c r="G1032" i="1"/>
  <c r="G1028" i="1"/>
  <c r="F45" i="5"/>
  <c r="G1020" i="1"/>
  <c r="G1000" i="1"/>
  <c r="F19" i="5"/>
  <c r="F13" i="5"/>
  <c r="G996" i="1"/>
  <c r="E12" i="5"/>
  <c r="D990" i="1" s="1"/>
  <c r="H993" i="1"/>
  <c r="G993" i="1"/>
  <c r="G998" i="1"/>
  <c r="H1001" i="1"/>
  <c r="G1001" i="1"/>
  <c r="G1006" i="1"/>
  <c r="H1009" i="1"/>
  <c r="G1009" i="1"/>
  <c r="G1014" i="1"/>
  <c r="H1017" i="1"/>
  <c r="G1017" i="1"/>
  <c r="G1022" i="1"/>
  <c r="H1025" i="1"/>
  <c r="G1025" i="1"/>
  <c r="G1030" i="1"/>
  <c r="H1033" i="1"/>
  <c r="G1033" i="1"/>
  <c r="G1038" i="1"/>
  <c r="H1041" i="1"/>
  <c r="G1041" i="1"/>
  <c r="H1049" i="1"/>
  <c r="G1049" i="1"/>
  <c r="G1054" i="1"/>
  <c r="H1057" i="1"/>
  <c r="G1057" i="1"/>
  <c r="G1062" i="1"/>
  <c r="H1065" i="1"/>
  <c r="G1065" i="1"/>
  <c r="G1070" i="1"/>
  <c r="H1073" i="1"/>
  <c r="G1073" i="1"/>
  <c r="G1078" i="1"/>
  <c r="H1081" i="1"/>
  <c r="G1081" i="1"/>
  <c r="G1086" i="1"/>
  <c r="H1089" i="1"/>
  <c r="G1089" i="1"/>
  <c r="G1094" i="1"/>
  <c r="H1097" i="1"/>
  <c r="G1097" i="1"/>
  <c r="G1102" i="1"/>
  <c r="H1105" i="1"/>
  <c r="G1105" i="1"/>
  <c r="G1110" i="1"/>
  <c r="H1113" i="1"/>
  <c r="G1113" i="1"/>
  <c r="G1118" i="1"/>
  <c r="H1121" i="1"/>
  <c r="G1121" i="1"/>
  <c r="G1126" i="1"/>
  <c r="H1129" i="1"/>
  <c r="G1129" i="1"/>
  <c r="G1134" i="1"/>
  <c r="H1137" i="1"/>
  <c r="G1137" i="1"/>
  <c r="G1142" i="1"/>
  <c r="H1145" i="1"/>
  <c r="G1145" i="1"/>
  <c r="G1150" i="1"/>
  <c r="G1158" i="1"/>
  <c r="H1161" i="1"/>
  <c r="G1161" i="1"/>
  <c r="G1166" i="1"/>
  <c r="H1169" i="1"/>
  <c r="G1169" i="1"/>
  <c r="G1174" i="1"/>
  <c r="H1177" i="1"/>
  <c r="G1177" i="1"/>
  <c r="G1182" i="1"/>
  <c r="H1185" i="1"/>
  <c r="G1185" i="1"/>
  <c r="G1190" i="1"/>
  <c r="G1198" i="1"/>
  <c r="G1206" i="1"/>
  <c r="G1219" i="1"/>
  <c r="H1224" i="1"/>
  <c r="H1237" i="1"/>
  <c r="H1242" i="1"/>
  <c r="G1245" i="1"/>
  <c r="G1263" i="1"/>
  <c r="H1265" i="1"/>
  <c r="G1283" i="1"/>
  <c r="G1302" i="1"/>
  <c r="H1302" i="1"/>
  <c r="H1304" i="1"/>
  <c r="H1321" i="1"/>
  <c r="G1321" i="1"/>
  <c r="H1341" i="1"/>
  <c r="G1347" i="1"/>
  <c r="H1352" i="1"/>
  <c r="H1361" i="1"/>
  <c r="H1364" i="1"/>
  <c r="H1193" i="1"/>
  <c r="G1193" i="1"/>
  <c r="H1201" i="1"/>
  <c r="G1201" i="1"/>
  <c r="H1209" i="1"/>
  <c r="G1209" i="1"/>
  <c r="G1238" i="1"/>
  <c r="G1266" i="1"/>
  <c r="H1266" i="1"/>
  <c r="H1291" i="1"/>
  <c r="G1291" i="1"/>
  <c r="H1313" i="1"/>
  <c r="H1316" i="1"/>
  <c r="G1322" i="1"/>
  <c r="H1322" i="1"/>
  <c r="H1362" i="1"/>
  <c r="G1376" i="1"/>
  <c r="H1376" i="1"/>
  <c r="H1401" i="1"/>
  <c r="G1401" i="1"/>
  <c r="H991" i="1"/>
  <c r="G991" i="1"/>
  <c r="H999" i="1"/>
  <c r="G999" i="1"/>
  <c r="H1007" i="1"/>
  <c r="G1007" i="1"/>
  <c r="H1015" i="1"/>
  <c r="G1015" i="1"/>
  <c r="H1023" i="1"/>
  <c r="G1023" i="1"/>
  <c r="H1031" i="1"/>
  <c r="G1031" i="1"/>
  <c r="H1039" i="1"/>
  <c r="G1039" i="1"/>
  <c r="H1055" i="1"/>
  <c r="G1055" i="1"/>
  <c r="H1063" i="1"/>
  <c r="G1063" i="1"/>
  <c r="H1071" i="1"/>
  <c r="G1071" i="1"/>
  <c r="H1079" i="1"/>
  <c r="G1079" i="1"/>
  <c r="H1087" i="1"/>
  <c r="G1087" i="1"/>
  <c r="H1095" i="1"/>
  <c r="G1095" i="1"/>
  <c r="H1103" i="1"/>
  <c r="G1103" i="1"/>
  <c r="H1111" i="1"/>
  <c r="G1111" i="1"/>
  <c r="H1119" i="1"/>
  <c r="G1119" i="1"/>
  <c r="H1127" i="1"/>
  <c r="G1127" i="1"/>
  <c r="H1135" i="1"/>
  <c r="G1135" i="1"/>
  <c r="H1143" i="1"/>
  <c r="G1143" i="1"/>
  <c r="H1151" i="1"/>
  <c r="G1151" i="1"/>
  <c r="H1159" i="1"/>
  <c r="G1159" i="1"/>
  <c r="H1175" i="1"/>
  <c r="G1175" i="1"/>
  <c r="H1183" i="1"/>
  <c r="G1183" i="1"/>
  <c r="G1220" i="1"/>
  <c r="H1220" i="1"/>
  <c r="H1243" i="1"/>
  <c r="G1243" i="1"/>
  <c r="G1284" i="1"/>
  <c r="H1284" i="1"/>
  <c r="H1305" i="1"/>
  <c r="G1305" i="1"/>
  <c r="G1328" i="1"/>
  <c r="H1328" i="1"/>
  <c r="H1353" i="1"/>
  <c r="G1353" i="1"/>
  <c r="H1191" i="1"/>
  <c r="G1191" i="1"/>
  <c r="H1199" i="1"/>
  <c r="G1199" i="1"/>
  <c r="H1207" i="1"/>
  <c r="G1207" i="1"/>
  <c r="G1228" i="1"/>
  <c r="G1233" i="1"/>
  <c r="G1236" i="1"/>
  <c r="H1236" i="1"/>
  <c r="G1244" i="1"/>
  <c r="G1251" i="1"/>
  <c r="G1254" i="1"/>
  <c r="G1269" i="1"/>
  <c r="G1274" i="1"/>
  <c r="G1279" i="1"/>
  <c r="G1297" i="1"/>
  <c r="G1306" i="1"/>
  <c r="H1325" i="1"/>
  <c r="G1331" i="1"/>
  <c r="H1345" i="1"/>
  <c r="G1354" i="1"/>
  <c r="H1354" i="1"/>
  <c r="H1394" i="1"/>
  <c r="G1408" i="1"/>
  <c r="H1408" i="1"/>
  <c r="G986" i="1"/>
  <c r="H989" i="1"/>
  <c r="G989" i="1"/>
  <c r="G994" i="1"/>
  <c r="H997" i="1"/>
  <c r="G997" i="1"/>
  <c r="G1002" i="1"/>
  <c r="H1005" i="1"/>
  <c r="G1005" i="1"/>
  <c r="G1010" i="1"/>
  <c r="H1013" i="1"/>
  <c r="G1013" i="1"/>
  <c r="G1018" i="1"/>
  <c r="H1021" i="1"/>
  <c r="G1021" i="1"/>
  <c r="G1026" i="1"/>
  <c r="H1029" i="1"/>
  <c r="G1029" i="1"/>
  <c r="G1034" i="1"/>
  <c r="H1037" i="1"/>
  <c r="G1037" i="1"/>
  <c r="G1042" i="1"/>
  <c r="H1045" i="1"/>
  <c r="G1045" i="1"/>
  <c r="G1050" i="1"/>
  <c r="H1053" i="1"/>
  <c r="G1053" i="1"/>
  <c r="G1058" i="1"/>
  <c r="H1061" i="1"/>
  <c r="G1061" i="1"/>
  <c r="G1066" i="1"/>
  <c r="H1069" i="1"/>
  <c r="G1069" i="1"/>
  <c r="G1074" i="1"/>
  <c r="H1077" i="1"/>
  <c r="G1077" i="1"/>
  <c r="G1082" i="1"/>
  <c r="H1085" i="1"/>
  <c r="G1085" i="1"/>
  <c r="G1090" i="1"/>
  <c r="H1093" i="1"/>
  <c r="G1093" i="1"/>
  <c r="G1098" i="1"/>
  <c r="H1101" i="1"/>
  <c r="G1101" i="1"/>
  <c r="G1106" i="1"/>
  <c r="H1109" i="1"/>
  <c r="G1109" i="1"/>
  <c r="G1114" i="1"/>
  <c r="H1117" i="1"/>
  <c r="G1117" i="1"/>
  <c r="G1122" i="1"/>
  <c r="H1125" i="1"/>
  <c r="G1125" i="1"/>
  <c r="G1130" i="1"/>
  <c r="H1133" i="1"/>
  <c r="G1133" i="1"/>
  <c r="G1138" i="1"/>
  <c r="H1141" i="1"/>
  <c r="G1141" i="1"/>
  <c r="G1146" i="1"/>
  <c r="H1149" i="1"/>
  <c r="G1149" i="1"/>
  <c r="G1154" i="1"/>
  <c r="H1157" i="1"/>
  <c r="G1157" i="1"/>
  <c r="G1162" i="1"/>
  <c r="H1165" i="1"/>
  <c r="G1165" i="1"/>
  <c r="G1170" i="1"/>
  <c r="H1173" i="1"/>
  <c r="G1173" i="1"/>
  <c r="G1178" i="1"/>
  <c r="H1181" i="1"/>
  <c r="G1181" i="1"/>
  <c r="G1186" i="1"/>
  <c r="G1194" i="1"/>
  <c r="G1202" i="1"/>
  <c r="G1210" i="1"/>
  <c r="H1256" i="1"/>
  <c r="H1259" i="1"/>
  <c r="G1259" i="1"/>
  <c r="G1282" i="1"/>
  <c r="H1282" i="1"/>
  <c r="H1292" i="1"/>
  <c r="G1298" i="1"/>
  <c r="H1298" i="1"/>
  <c r="G1360" i="1"/>
  <c r="H1360" i="1"/>
  <c r="H1385" i="1"/>
  <c r="G1385" i="1"/>
  <c r="H1189" i="1"/>
  <c r="G1189" i="1"/>
  <c r="H1197" i="1"/>
  <c r="G1197" i="1"/>
  <c r="H1205" i="1"/>
  <c r="G1205" i="1"/>
  <c r="H1213" i="1"/>
  <c r="G1213" i="1"/>
  <c r="G1226" i="1"/>
  <c r="G1231" i="1"/>
  <c r="G1252" i="1"/>
  <c r="H1252" i="1"/>
  <c r="G1260" i="1"/>
  <c r="G1270" i="1"/>
  <c r="G1277" i="1"/>
  <c r="G1290" i="1"/>
  <c r="H1295" i="1"/>
  <c r="G1312" i="1"/>
  <c r="H1312" i="1"/>
  <c r="H1337" i="1"/>
  <c r="G1337" i="1"/>
  <c r="H1357" i="1"/>
  <c r="H1377" i="1"/>
  <c r="H987" i="1"/>
  <c r="G987" i="1"/>
  <c r="H995" i="1"/>
  <c r="G995" i="1"/>
  <c r="H1003" i="1"/>
  <c r="G1003" i="1"/>
  <c r="H1011" i="1"/>
  <c r="G1011" i="1"/>
  <c r="H1019" i="1"/>
  <c r="G1019" i="1"/>
  <c r="H1027" i="1"/>
  <c r="G1027" i="1"/>
  <c r="H1035" i="1"/>
  <c r="G1035" i="1"/>
  <c r="H1043" i="1"/>
  <c r="G1043" i="1"/>
  <c r="H1051" i="1"/>
  <c r="G1051" i="1"/>
  <c r="H1059" i="1"/>
  <c r="G1059" i="1"/>
  <c r="H1067" i="1"/>
  <c r="G1067" i="1"/>
  <c r="H1075" i="1"/>
  <c r="G1075" i="1"/>
  <c r="H1083" i="1"/>
  <c r="G1083" i="1"/>
  <c r="H1091" i="1"/>
  <c r="G1091" i="1"/>
  <c r="H1099" i="1"/>
  <c r="G1099" i="1"/>
  <c r="H1107" i="1"/>
  <c r="G1107" i="1"/>
  <c r="H1115" i="1"/>
  <c r="G1115" i="1"/>
  <c r="H1123" i="1"/>
  <c r="G1123" i="1"/>
  <c r="H1131" i="1"/>
  <c r="G1131" i="1"/>
  <c r="H1139" i="1"/>
  <c r="G1139" i="1"/>
  <c r="H1147" i="1"/>
  <c r="G1147" i="1"/>
  <c r="H1155" i="1"/>
  <c r="G1155" i="1"/>
  <c r="H1163" i="1"/>
  <c r="G1163" i="1"/>
  <c r="H1171" i="1"/>
  <c r="G1171" i="1"/>
  <c r="H1179" i="1"/>
  <c r="G1179" i="1"/>
  <c r="G1338" i="1"/>
  <c r="H1338" i="1"/>
  <c r="G1392" i="1"/>
  <c r="H1392" i="1"/>
  <c r="H1187" i="1"/>
  <c r="G1187" i="1"/>
  <c r="H1195" i="1"/>
  <c r="G1195" i="1"/>
  <c r="H1203" i="1"/>
  <c r="G1203" i="1"/>
  <c r="H1211" i="1"/>
  <c r="G1211" i="1"/>
  <c r="H1229" i="1"/>
  <c r="G1229" i="1"/>
  <c r="G1250" i="1"/>
  <c r="H1250" i="1"/>
  <c r="H1260" i="1"/>
  <c r="G1268" i="1"/>
  <c r="H1268" i="1"/>
  <c r="H1270" i="1"/>
  <c r="H1275" i="1"/>
  <c r="G1275" i="1"/>
  <c r="G1288" i="1"/>
  <c r="H1288" i="1"/>
  <c r="H1290" i="1"/>
  <c r="G1344" i="1"/>
  <c r="H1344" i="1"/>
  <c r="H1369" i="1"/>
  <c r="G1369" i="1"/>
  <c r="H1389" i="1"/>
  <c r="G1264" i="1"/>
  <c r="G1280" i="1"/>
  <c r="G1296" i="1"/>
  <c r="G1310" i="1"/>
  <c r="G1326" i="1"/>
  <c r="G1342" i="1"/>
  <c r="G1358" i="1"/>
  <c r="G1374" i="1"/>
  <c r="G1390" i="1"/>
  <c r="G1406" i="1"/>
  <c r="G1417" i="1"/>
  <c r="G1422" i="1"/>
  <c r="G1433" i="1"/>
  <c r="G1436" i="1"/>
  <c r="G1440" i="1"/>
  <c r="I1440" i="1" s="1"/>
  <c r="H1443" i="1"/>
  <c r="G1447" i="1"/>
  <c r="J1449" i="1"/>
  <c r="H1449" i="1"/>
  <c r="I1449" i="1" s="1"/>
  <c r="J1455" i="1"/>
  <c r="H1455" i="1"/>
  <c r="I1455" i="1" s="1"/>
  <c r="J1457" i="1"/>
  <c r="G1457" i="1"/>
  <c r="I1457" i="1" s="1"/>
  <c r="J1459" i="1"/>
  <c r="H1459" i="1"/>
  <c r="I1459" i="1" s="1"/>
  <c r="J1471" i="1"/>
  <c r="G1505" i="1"/>
  <c r="H1509" i="1"/>
  <c r="H1520" i="1"/>
  <c r="G1520" i="1"/>
  <c r="G1539" i="1"/>
  <c r="H1539" i="1"/>
  <c r="H1548" i="1"/>
  <c r="G1548" i="1"/>
  <c r="F8" i="4"/>
  <c r="D7" i="4"/>
  <c r="G1216" i="1"/>
  <c r="G1232" i="1"/>
  <c r="G1246" i="1"/>
  <c r="G1262" i="1"/>
  <c r="G1278" i="1"/>
  <c r="G1294" i="1"/>
  <c r="G1308" i="1"/>
  <c r="G1324" i="1"/>
  <c r="G1340" i="1"/>
  <c r="G1356" i="1"/>
  <c r="G1372" i="1"/>
  <c r="G1388" i="1"/>
  <c r="G1404" i="1"/>
  <c r="G1420" i="1"/>
  <c r="H1424" i="1"/>
  <c r="H1438" i="1"/>
  <c r="G1442" i="1"/>
  <c r="I1442" i="1" s="1"/>
  <c r="H1447" i="1"/>
  <c r="J1452" i="1"/>
  <c r="G1465" i="1"/>
  <c r="I1465" i="1" s="1"/>
  <c r="G1469" i="1"/>
  <c r="J1472" i="1"/>
  <c r="H1472" i="1"/>
  <c r="I1472" i="1" s="1"/>
  <c r="I1474" i="1"/>
  <c r="H1478" i="1"/>
  <c r="H1552" i="1"/>
  <c r="G1552" i="1"/>
  <c r="H1564" i="1"/>
  <c r="G1564" i="1"/>
  <c r="H1568" i="1"/>
  <c r="G1568" i="1"/>
  <c r="G1370" i="1"/>
  <c r="G1386" i="1"/>
  <c r="G1402" i="1"/>
  <c r="G1418" i="1"/>
  <c r="G1434" i="1"/>
  <c r="G1444" i="1"/>
  <c r="H1446" i="1"/>
  <c r="I1446" i="1" s="1"/>
  <c r="J1446" i="1"/>
  <c r="J1465" i="1"/>
  <c r="H1470" i="1"/>
  <c r="J1478" i="1"/>
  <c r="H1498" i="1"/>
  <c r="G1498" i="1"/>
  <c r="H1536" i="1"/>
  <c r="G1536" i="1"/>
  <c r="J1462" i="1"/>
  <c r="H1462" i="1"/>
  <c r="I1462" i="1" s="1"/>
  <c r="J1464" i="1"/>
  <c r="G1464" i="1"/>
  <c r="I1464" i="1" s="1"/>
  <c r="J1466" i="1"/>
  <c r="H1466" i="1"/>
  <c r="I1466" i="1" s="1"/>
  <c r="J1468" i="1"/>
  <c r="G1468" i="1"/>
  <c r="I1468" i="1" s="1"/>
  <c r="H1544" i="1"/>
  <c r="G1544" i="1"/>
  <c r="H1577" i="1"/>
  <c r="G1577" i="1"/>
  <c r="G1318" i="1"/>
  <c r="G1334" i="1"/>
  <c r="G1350" i="1"/>
  <c r="G1366" i="1"/>
  <c r="H1370" i="1"/>
  <c r="G1382" i="1"/>
  <c r="H1386" i="1"/>
  <c r="G1398" i="1"/>
  <c r="H1402" i="1"/>
  <c r="G1414" i="1"/>
  <c r="G1430" i="1"/>
  <c r="H1444" i="1"/>
  <c r="H1450" i="1"/>
  <c r="J1450" i="1"/>
  <c r="H1456" i="1"/>
  <c r="I1456" i="1" s="1"/>
  <c r="H1460" i="1"/>
  <c r="I1460" i="1" s="1"/>
  <c r="J1477" i="1"/>
  <c r="H1477" i="1"/>
  <c r="H1499" i="1"/>
  <c r="H1503" i="1"/>
  <c r="H1514" i="1"/>
  <c r="H1529" i="1"/>
  <c r="H1545" i="1"/>
  <c r="G1545" i="1"/>
  <c r="H1561" i="1"/>
  <c r="G1561" i="1"/>
  <c r="I1441" i="1"/>
  <c r="G1482" i="1"/>
  <c r="H1495" i="1"/>
  <c r="G1495" i="1"/>
  <c r="G1314" i="1"/>
  <c r="H1318" i="1"/>
  <c r="G1330" i="1"/>
  <c r="H1334" i="1"/>
  <c r="G1346" i="1"/>
  <c r="H1350" i="1"/>
  <c r="G1362" i="1"/>
  <c r="H1366" i="1"/>
  <c r="G1378" i="1"/>
  <c r="H1382" i="1"/>
  <c r="G1394" i="1"/>
  <c r="H1398" i="1"/>
  <c r="G1410" i="1"/>
  <c r="H1414" i="1"/>
  <c r="G1426" i="1"/>
  <c r="H1430" i="1"/>
  <c r="G1450" i="1"/>
  <c r="I1450" i="1" s="1"/>
  <c r="G1458" i="1"/>
  <c r="I1458" i="1" s="1"/>
  <c r="G1477" i="1"/>
  <c r="I1477" i="1" s="1"/>
  <c r="H1482" i="1"/>
  <c r="G1508" i="1"/>
  <c r="G1523" i="1"/>
  <c r="H1523" i="1"/>
  <c r="G1546" i="1"/>
  <c r="I1443" i="1"/>
  <c r="I1478" i="1"/>
  <c r="G1547" i="1"/>
  <c r="H1547" i="1"/>
  <c r="G1555" i="1"/>
  <c r="H1555" i="1"/>
  <c r="G1571" i="1"/>
  <c r="H1571" i="1"/>
  <c r="H1580" i="1"/>
  <c r="G1580" i="1"/>
  <c r="G1445" i="1"/>
  <c r="J1456" i="1"/>
  <c r="J1460" i="1"/>
  <c r="J1463" i="1"/>
  <c r="J1467" i="1"/>
  <c r="J1473" i="1"/>
  <c r="G1576" i="1"/>
  <c r="H1579" i="1"/>
  <c r="D163" i="4"/>
  <c r="E528" i="4"/>
  <c r="E296" i="9"/>
  <c r="I10" i="3" s="1"/>
  <c r="B297" i="9"/>
  <c r="G1476" i="1"/>
  <c r="I1476" i="1" s="1"/>
  <c r="E7" i="4"/>
  <c r="D396" i="4"/>
  <c r="D643" i="4"/>
  <c r="F416" i="4"/>
  <c r="D421" i="4"/>
  <c r="F422" i="4"/>
  <c r="D50" i="4"/>
  <c r="E163" i="4"/>
  <c r="D159" i="1" s="1"/>
  <c r="D224" i="4"/>
  <c r="D263" i="4"/>
  <c r="F268" i="4"/>
  <c r="D299" i="4"/>
  <c r="E421" i="4"/>
  <c r="E298" i="4"/>
  <c r="D644" i="4"/>
  <c r="F417" i="4"/>
  <c r="F312" i="4"/>
  <c r="D311" i="4"/>
  <c r="F83" i="4"/>
  <c r="F253" i="4"/>
  <c r="D484" i="4"/>
  <c r="F485" i="4"/>
  <c r="D363" i="4"/>
  <c r="F466" i="4"/>
  <c r="D472" i="4"/>
  <c r="F626" i="4"/>
  <c r="D12" i="5"/>
  <c r="D118" i="5"/>
  <c r="H289" i="9"/>
  <c r="E176" i="5"/>
  <c r="D190" i="5"/>
  <c r="D5" i="6"/>
  <c r="D529" i="4"/>
  <c r="F585" i="4"/>
  <c r="F599" i="4"/>
  <c r="E5" i="6"/>
  <c r="E46" i="9"/>
  <c r="B46" i="9" s="1"/>
  <c r="E643" i="4"/>
  <c r="D637" i="1" s="1"/>
  <c r="D42" i="8"/>
  <c r="F8" i="5"/>
  <c r="D245" i="5"/>
  <c r="D258" i="5"/>
  <c r="F122" i="6"/>
  <c r="E142" i="9"/>
  <c r="B142" i="9" s="1"/>
  <c r="G286" i="9"/>
  <c r="E286" i="9" s="1"/>
  <c r="B286" i="9" s="1"/>
  <c r="F88" i="5"/>
  <c r="E134" i="5"/>
  <c r="D1112" i="1" s="1"/>
  <c r="G1112" i="1" s="1"/>
  <c r="E292" i="9"/>
  <c r="B292" i="9" s="1"/>
  <c r="G287" i="9"/>
  <c r="E287" i="9" s="1"/>
  <c r="B287" i="9" s="1"/>
  <c r="D146" i="5"/>
  <c r="F149" i="5"/>
  <c r="G289" i="9"/>
  <c r="D176"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89" i="9"/>
  <c r="E189" i="9" s="1"/>
  <c r="B189" i="9" s="1"/>
  <c r="G185" i="9"/>
  <c r="E185" i="9" s="1"/>
  <c r="B185" i="9" s="1"/>
  <c r="G181" i="9"/>
  <c r="E181" i="9" s="1"/>
  <c r="B181" i="9" s="1"/>
  <c r="G177" i="9"/>
  <c r="E177" i="9" s="1"/>
  <c r="B177" i="9" s="1"/>
  <c r="G173" i="9"/>
  <c r="E173" i="9" s="1"/>
  <c r="B173" i="9" s="1"/>
  <c r="G169" i="9"/>
  <c r="E169" i="9" s="1"/>
  <c r="B169" i="9" s="1"/>
  <c r="H165" i="9"/>
  <c r="H164" i="9"/>
  <c r="G161" i="9"/>
  <c r="E161" i="9" s="1"/>
  <c r="B161" i="9" s="1"/>
  <c r="M212" i="9"/>
  <c r="G187" i="9"/>
  <c r="E187" i="9" s="1"/>
  <c r="B187" i="9" s="1"/>
  <c r="G183" i="9"/>
  <c r="E183" i="9" s="1"/>
  <c r="B183" i="9" s="1"/>
  <c r="G179" i="9"/>
  <c r="E179" i="9" s="1"/>
  <c r="B179" i="9" s="1"/>
  <c r="G175" i="9"/>
  <c r="E175" i="9" s="1"/>
  <c r="B175" i="9" s="1"/>
  <c r="G171" i="9"/>
  <c r="E171" i="9" s="1"/>
  <c r="B171" i="9" s="1"/>
  <c r="G167" i="9"/>
  <c r="E167" i="9" s="1"/>
  <c r="B167" i="9" s="1"/>
  <c r="G191" i="9"/>
  <c r="E191" i="9" s="1"/>
  <c r="G163" i="9"/>
  <c r="E163" i="9" s="1"/>
  <c r="B163" i="9" s="1"/>
  <c r="I10" i="9"/>
  <c r="B138" i="9"/>
  <c r="E153" i="9"/>
  <c r="B153" i="9" s="1"/>
  <c r="B220" i="9"/>
  <c r="B252" i="9"/>
  <c r="B261" i="9"/>
  <c r="E25" i="9"/>
  <c r="B25" i="9" s="1"/>
  <c r="E121" i="9"/>
  <c r="B121" i="9" s="1"/>
  <c r="B229" i="9"/>
  <c r="B235" i="9"/>
  <c r="E27" i="9"/>
  <c r="B27" i="9" s="1"/>
  <c r="E57" i="9"/>
  <c r="B57" i="9" s="1"/>
  <c r="E145" i="9"/>
  <c r="B145" i="9" s="1"/>
  <c r="B268" i="9"/>
  <c r="E61" i="9"/>
  <c r="B61" i="9" s="1"/>
  <c r="E65" i="9"/>
  <c r="B65" i="9" s="1"/>
  <c r="E69" i="9"/>
  <c r="B69" i="9" s="1"/>
  <c r="E73" i="9"/>
  <c r="B73" i="9" s="1"/>
  <c r="E77" i="9"/>
  <c r="B77" i="9" s="1"/>
  <c r="E81" i="9"/>
  <c r="B81" i="9" s="1"/>
  <c r="E85" i="9"/>
  <c r="B85" i="9" s="1"/>
  <c r="E89" i="9"/>
  <c r="B89" i="9" s="1"/>
  <c r="E93" i="9"/>
  <c r="B93" i="9" s="1"/>
  <c r="E97" i="9"/>
  <c r="B97" i="9" s="1"/>
  <c r="E101" i="9"/>
  <c r="B101" i="9" s="1"/>
  <c r="B221" i="9"/>
  <c r="B227" i="9"/>
  <c r="B253" i="9"/>
  <c r="E33" i="9"/>
  <c r="B33" i="9" s="1"/>
  <c r="B56" i="9"/>
  <c r="B122" i="9"/>
  <c r="B269" i="9"/>
  <c r="B32" i="9"/>
  <c r="E41" i="9"/>
  <c r="B41" i="9" s="1"/>
  <c r="B47" i="9"/>
  <c r="B66" i="9"/>
  <c r="B74" i="9"/>
  <c r="B82" i="9"/>
  <c r="B90" i="9"/>
  <c r="B98" i="9"/>
  <c r="B106" i="9"/>
  <c r="B114" i="9"/>
  <c r="C1524" i="1" l="1"/>
  <c r="G1524" i="1" s="1"/>
  <c r="C1518" i="1"/>
  <c r="E237" i="5"/>
  <c r="B191" i="9"/>
  <c r="G364" i="1"/>
  <c r="F196" i="4"/>
  <c r="C192" i="1"/>
  <c r="G173" i="1"/>
  <c r="G1501" i="1"/>
  <c r="E350" i="4"/>
  <c r="D345" i="1" s="1"/>
  <c r="G148" i="1"/>
  <c r="F152" i="4"/>
  <c r="G20" i="9"/>
  <c r="H20" i="9"/>
  <c r="F133" i="4"/>
  <c r="C129" i="1"/>
  <c r="F124" i="4"/>
  <c r="C120" i="1"/>
  <c r="F106" i="4"/>
  <c r="C102" i="1"/>
  <c r="G78" i="1"/>
  <c r="H78" i="1"/>
  <c r="I23" i="3"/>
  <c r="D1214" i="1"/>
  <c r="D237" i="5"/>
  <c r="F237" i="5" s="1"/>
  <c r="F238" i="5"/>
  <c r="C1215" i="1"/>
  <c r="F69" i="5"/>
  <c r="C1047" i="1"/>
  <c r="E7" i="5"/>
  <c r="F146" i="5"/>
  <c r="C1124" i="1"/>
  <c r="D528" i="4"/>
  <c r="F529" i="4"/>
  <c r="C523" i="1"/>
  <c r="F118" i="5"/>
  <c r="C1096" i="1"/>
  <c r="F644" i="4"/>
  <c r="C638" i="1"/>
  <c r="F50" i="4"/>
  <c r="C46" i="1"/>
  <c r="G1518" i="1"/>
  <c r="H1518" i="1"/>
  <c r="F163" i="4"/>
  <c r="C159" i="1"/>
  <c r="F12" i="5"/>
  <c r="C990" i="1"/>
  <c r="E407" i="4"/>
  <c r="D402" i="1" s="1"/>
  <c r="D293" i="1"/>
  <c r="E420" i="4"/>
  <c r="D415" i="1"/>
  <c r="F421" i="4"/>
  <c r="D420" i="4"/>
  <c r="C415" i="1"/>
  <c r="F472" i="4"/>
  <c r="C466" i="1"/>
  <c r="F311" i="4"/>
  <c r="C306" i="1"/>
  <c r="F299" i="4"/>
  <c r="D298" i="4"/>
  <c r="C294" i="1"/>
  <c r="D6" i="4"/>
  <c r="F7" i="4"/>
  <c r="C3" i="1"/>
  <c r="F212" i="9"/>
  <c r="B212" i="9" s="1"/>
  <c r="E164" i="9"/>
  <c r="B164" i="9" s="1"/>
  <c r="E141" i="6"/>
  <c r="I24" i="3"/>
  <c r="D1299" i="1"/>
  <c r="G299" i="9"/>
  <c r="E299" i="9" s="1"/>
  <c r="D141" i="6"/>
  <c r="F5" i="6"/>
  <c r="C1299" i="1"/>
  <c r="H24" i="3"/>
  <c r="F643" i="4"/>
  <c r="C637" i="1"/>
  <c r="E408" i="4"/>
  <c r="D403" i="1" s="1"/>
  <c r="E165" i="9"/>
  <c r="B165" i="9" s="1"/>
  <c r="F176" i="5"/>
  <c r="H22" i="3"/>
  <c r="C1153" i="1"/>
  <c r="K1432" i="9"/>
  <c r="G295" i="9"/>
  <c r="E295" i="9" s="1"/>
  <c r="B295" i="9" s="1"/>
  <c r="I34" i="3"/>
  <c r="C1517" i="1"/>
  <c r="D68" i="5"/>
  <c r="G291" i="9"/>
  <c r="E291" i="9" s="1"/>
  <c r="B291" i="9" s="1"/>
  <c r="F190" i="5"/>
  <c r="C1167" i="1"/>
  <c r="D350" i="4"/>
  <c r="F363" i="4"/>
  <c r="C358" i="1"/>
  <c r="F263" i="4"/>
  <c r="C259" i="1"/>
  <c r="F396" i="4"/>
  <c r="C391" i="1"/>
  <c r="E151" i="4"/>
  <c r="D151" i="4"/>
  <c r="E289" i="9"/>
  <c r="B289" i="9" s="1"/>
  <c r="F258" i="5"/>
  <c r="C1235" i="1"/>
  <c r="G294" i="9"/>
  <c r="E294" i="9" s="1"/>
  <c r="E175" i="5"/>
  <c r="D1152" i="1" s="1"/>
  <c r="I22" i="3"/>
  <c r="D1153" i="1"/>
  <c r="E68" i="5"/>
  <c r="F224" i="4"/>
  <c r="C220" i="1"/>
  <c r="E6" i="4"/>
  <c r="D3" i="1"/>
  <c r="D7" i="5"/>
  <c r="I1444" i="1"/>
  <c r="F245" i="5"/>
  <c r="C1222" i="1"/>
  <c r="F484" i="4"/>
  <c r="C478" i="1"/>
  <c r="E636" i="4"/>
  <c r="D630" i="1" s="1"/>
  <c r="D522" i="1"/>
  <c r="I1447" i="1"/>
  <c r="H1112" i="1"/>
  <c r="H1524" i="1" l="1"/>
  <c r="E20" i="9"/>
  <c r="B20" i="9" s="1"/>
  <c r="G192" i="1"/>
  <c r="H192" i="1"/>
  <c r="H129" i="1"/>
  <c r="G129" i="1"/>
  <c r="H120" i="1"/>
  <c r="G120" i="1"/>
  <c r="H102" i="1"/>
  <c r="G102" i="1"/>
  <c r="C1214" i="1"/>
  <c r="G1214" i="1" s="1"/>
  <c r="D175" i="5"/>
  <c r="F175" i="5" s="1"/>
  <c r="H23" i="3"/>
  <c r="H1215" i="1"/>
  <c r="G1215" i="1"/>
  <c r="H1047" i="1"/>
  <c r="G1047" i="1"/>
  <c r="I20" i="3"/>
  <c r="D985" i="1"/>
  <c r="H294" i="1"/>
  <c r="G294" i="1"/>
  <c r="H159" i="1"/>
  <c r="G159" i="1"/>
  <c r="I21" i="3"/>
  <c r="D1046" i="1"/>
  <c r="E6" i="5"/>
  <c r="D289" i="4"/>
  <c r="D290" i="4" s="1"/>
  <c r="F151" i="4"/>
  <c r="H17" i="3"/>
  <c r="C147" i="1"/>
  <c r="E289" i="4"/>
  <c r="E290" i="4" s="1"/>
  <c r="D286" i="1" s="1"/>
  <c r="I17" i="3"/>
  <c r="D147" i="1"/>
  <c r="H1167" i="1"/>
  <c r="G1167" i="1"/>
  <c r="H1153" i="1"/>
  <c r="G1153" i="1"/>
  <c r="G306" i="1"/>
  <c r="H306" i="1"/>
  <c r="E635" i="4"/>
  <c r="D629" i="1" s="1"/>
  <c r="D414" i="1"/>
  <c r="H478" i="1"/>
  <c r="G478" i="1"/>
  <c r="G1517" i="1"/>
  <c r="H1517" i="1"/>
  <c r="H11" i="3"/>
  <c r="G358" i="1"/>
  <c r="H358" i="1"/>
  <c r="H1096" i="1"/>
  <c r="G1096" i="1"/>
  <c r="D408" i="4"/>
  <c r="F350" i="4"/>
  <c r="C345" i="1"/>
  <c r="D6" i="5"/>
  <c r="F7" i="5"/>
  <c r="H20" i="3"/>
  <c r="C985" i="1"/>
  <c r="H391" i="1"/>
  <c r="G391" i="1"/>
  <c r="G1299" i="1"/>
  <c r="H1299" i="1"/>
  <c r="H46" i="1"/>
  <c r="G46" i="1"/>
  <c r="D636" i="4"/>
  <c r="F528" i="4"/>
  <c r="C522" i="1"/>
  <c r="E298" i="9"/>
  <c r="B299" i="9"/>
  <c r="E293" i="9"/>
  <c r="B294" i="9"/>
  <c r="G3" i="1"/>
  <c r="H3" i="1"/>
  <c r="H466" i="1"/>
  <c r="G466" i="1"/>
  <c r="H1124" i="1"/>
  <c r="G1124" i="1"/>
  <c r="E412" i="4"/>
  <c r="I16" i="3"/>
  <c r="D2" i="1"/>
  <c r="H1235" i="1"/>
  <c r="G1235" i="1"/>
  <c r="H259" i="1"/>
  <c r="G259" i="1"/>
  <c r="F68" i="5"/>
  <c r="H21" i="3"/>
  <c r="C1046" i="1"/>
  <c r="F141" i="6"/>
  <c r="C1435" i="1"/>
  <c r="H28" i="3"/>
  <c r="H990" i="1"/>
  <c r="G990" i="1"/>
  <c r="G638" i="1"/>
  <c r="H638" i="1"/>
  <c r="H220" i="1"/>
  <c r="G220" i="1"/>
  <c r="D412" i="4"/>
  <c r="F6" i="4"/>
  <c r="H16" i="3"/>
  <c r="C2" i="1"/>
  <c r="H637" i="1"/>
  <c r="G637" i="1"/>
  <c r="F298" i="4"/>
  <c r="D407" i="4"/>
  <c r="C293" i="1"/>
  <c r="H415" i="1"/>
  <c r="G415" i="1"/>
  <c r="D635" i="4"/>
  <c r="F420" i="4"/>
  <c r="C414" i="1"/>
  <c r="G1222" i="1"/>
  <c r="H1222" i="1"/>
  <c r="I28" i="3"/>
  <c r="D1435" i="1"/>
  <c r="H9" i="3" s="1"/>
  <c r="H523" i="1"/>
  <c r="G523" i="1"/>
  <c r="H1214" i="1" l="1"/>
  <c r="E19" i="9"/>
  <c r="C1152" i="1"/>
  <c r="H1152" i="1" s="1"/>
  <c r="K3" i="9"/>
  <c r="I9" i="3"/>
  <c r="N3" i="9"/>
  <c r="I11" i="3"/>
  <c r="H293" i="1"/>
  <c r="G293" i="1"/>
  <c r="F407" i="4"/>
  <c r="C402" i="1"/>
  <c r="G414" i="1"/>
  <c r="H414" i="1"/>
  <c r="H1046" i="1"/>
  <c r="G1046" i="1"/>
  <c r="D413" i="4"/>
  <c r="D414" i="4" s="1"/>
  <c r="D291" i="4"/>
  <c r="F289" i="4"/>
  <c r="C285" i="1"/>
  <c r="F408" i="4"/>
  <c r="C403" i="1"/>
  <c r="F636" i="4"/>
  <c r="C630" i="1"/>
  <c r="H985" i="1"/>
  <c r="G985" i="1"/>
  <c r="H276" i="9"/>
  <c r="D984" i="1"/>
  <c r="F635" i="4"/>
  <c r="C629" i="1"/>
  <c r="E639" i="4"/>
  <c r="D407" i="1"/>
  <c r="H2" i="1"/>
  <c r="G2" i="1"/>
  <c r="E291" i="4"/>
  <c r="D287" i="1" s="1"/>
  <c r="E413" i="4"/>
  <c r="E414" i="4" s="1"/>
  <c r="D409" i="1" s="1"/>
  <c r="D285" i="1"/>
  <c r="H147" i="1"/>
  <c r="G147" i="1"/>
  <c r="G282" i="9"/>
  <c r="E282" i="9" s="1"/>
  <c r="B282" i="9" s="1"/>
  <c r="G276" i="9"/>
  <c r="F6" i="5"/>
  <c r="C984" i="1"/>
  <c r="F290" i="4"/>
  <c r="C286" i="1"/>
  <c r="H345" i="1"/>
  <c r="G345" i="1"/>
  <c r="D639" i="4"/>
  <c r="F412" i="4"/>
  <c r="C407" i="1"/>
  <c r="H1435" i="1"/>
  <c r="G1435" i="1"/>
  <c r="G522" i="1"/>
  <c r="H522" i="1"/>
  <c r="G1152" i="1" l="1"/>
  <c r="E276" i="9"/>
  <c r="E275" i="9" s="1"/>
  <c r="F414" i="4"/>
  <c r="C409" i="1"/>
  <c r="H630" i="1"/>
  <c r="G630" i="1"/>
  <c r="F639" i="4"/>
  <c r="C633" i="1"/>
  <c r="H285" i="1"/>
  <c r="G285" i="1"/>
  <c r="H402" i="1"/>
  <c r="G402" i="1"/>
  <c r="F291" i="4"/>
  <c r="C287" i="1"/>
  <c r="D633" i="1"/>
  <c r="H407" i="1"/>
  <c r="G407" i="1"/>
  <c r="H8" i="3"/>
  <c r="H984" i="1"/>
  <c r="G984" i="1"/>
  <c r="G286" i="1"/>
  <c r="H286" i="1"/>
  <c r="D415" i="4"/>
  <c r="D640" i="4"/>
  <c r="D641" i="4" s="1"/>
  <c r="F413" i="4"/>
  <c r="C408" i="1"/>
  <c r="E415" i="4"/>
  <c r="D410" i="1" s="1"/>
  <c r="E640" i="4"/>
  <c r="D408" i="1"/>
  <c r="H629" i="1"/>
  <c r="G629" i="1"/>
  <c r="H403" i="1"/>
  <c r="G403" i="1"/>
  <c r="B276" i="9" l="1"/>
  <c r="F641" i="4"/>
  <c r="C635" i="1"/>
  <c r="F415" i="4"/>
  <c r="C410" i="1"/>
  <c r="H409" i="1"/>
  <c r="G409" i="1"/>
  <c r="H633" i="1"/>
  <c r="G633" i="1"/>
  <c r="M3" i="9"/>
  <c r="I8" i="3"/>
  <c r="E642" i="4"/>
  <c r="D634" i="1"/>
  <c r="E641" i="4"/>
  <c r="H287" i="1"/>
  <c r="G287" i="1"/>
  <c r="G408" i="1"/>
  <c r="H408" i="1"/>
  <c r="D642" i="4"/>
  <c r="F640" i="4"/>
  <c r="C634" i="1"/>
  <c r="E645" i="4" l="1"/>
  <c r="D635" i="1"/>
  <c r="H635" i="1" s="1"/>
  <c r="G634" i="1"/>
  <c r="H634" i="1"/>
  <c r="G410" i="1"/>
  <c r="H410" i="1"/>
  <c r="E646" i="4"/>
  <c r="D636" i="1"/>
  <c r="D646" i="4"/>
  <c r="F642" i="4"/>
  <c r="C636" i="1"/>
  <c r="D645" i="4"/>
  <c r="G635" i="1" l="1"/>
  <c r="G636" i="1"/>
  <c r="H636" i="1"/>
  <c r="F646" i="4"/>
  <c r="H19" i="3"/>
  <c r="C640" i="1"/>
  <c r="I19" i="3"/>
  <c r="D640" i="1"/>
  <c r="F645" i="4"/>
  <c r="H18" i="3"/>
  <c r="C639" i="1"/>
  <c r="I18" i="3"/>
  <c r="D639" i="1"/>
  <c r="H640" i="1" l="1"/>
  <c r="G640" i="1"/>
  <c r="H639" i="1"/>
  <c r="G639" i="1"/>
  <c r="H7" i="3"/>
  <c r="J3" i="9" l="1"/>
  <c r="I7" i="3"/>
  <c r="M272" i="9" l="1"/>
  <c r="L272" i="9"/>
  <c r="G18" i="9"/>
  <c r="H18" i="9"/>
  <c r="L15" i="9"/>
  <c r="J13" i="9"/>
  <c r="H15" i="9"/>
  <c r="I12" i="9"/>
  <c r="J17" i="9"/>
  <c r="M15" i="9"/>
  <c r="I5" i="9"/>
  <c r="K10" i="9"/>
  <c r="K8" i="9"/>
  <c r="I13" i="9"/>
  <c r="L16" i="9"/>
  <c r="J8" i="9"/>
  <c r="J11" i="9"/>
  <c r="J7" i="9"/>
  <c r="J5" i="9"/>
  <c r="I6" i="9"/>
  <c r="J6" i="9"/>
  <c r="M16" i="9"/>
  <c r="H16" i="9"/>
  <c r="K11" i="9"/>
  <c r="I8" i="9"/>
  <c r="K13" i="9"/>
  <c r="I9" i="9"/>
  <c r="I11" i="9"/>
  <c r="J9" i="9"/>
  <c r="K9" i="9"/>
  <c r="I17" i="9"/>
  <c r="G15" i="9"/>
  <c r="K6" i="9"/>
  <c r="J10" i="9"/>
  <c r="J12" i="9"/>
  <c r="K12" i="9"/>
  <c r="G16" i="9"/>
  <c r="K7" i="9"/>
  <c r="H17" i="9"/>
  <c r="I7" i="9"/>
  <c r="K5" i="9"/>
  <c r="G17" i="9"/>
  <c r="F272" i="9" l="1"/>
  <c r="B272" i="9" s="1"/>
  <c r="E18" i="9"/>
  <c r="B18" i="9" s="1"/>
  <c r="E10" i="9"/>
  <c r="B10" i="9" s="1"/>
  <c r="E15" i="9"/>
  <c r="E16" i="9"/>
  <c r="E17" i="9"/>
  <c r="B17" i="9" s="1"/>
  <c r="F15" i="9"/>
  <c r="E13" i="9"/>
  <c r="B13" i="9" s="1"/>
  <c r="E11" i="9"/>
  <c r="B11" i="9" s="1"/>
  <c r="E5" i="9"/>
  <c r="B5" i="9" s="1"/>
  <c r="E9" i="9"/>
  <c r="B9" i="9" s="1"/>
  <c r="E8" i="9"/>
  <c r="B8" i="9" s="1"/>
  <c r="E7" i="9"/>
  <c r="B7" i="9" s="1"/>
  <c r="E12" i="9"/>
  <c r="B12" i="9" s="1"/>
  <c r="F16" i="9"/>
  <c r="E6" i="9"/>
  <c r="B6" i="9" s="1"/>
  <c r="F19" i="9"/>
  <c r="E14" i="9" l="1"/>
  <c r="B15" i="9"/>
  <c r="B16"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<sst xmlns="http://schemas.openxmlformats.org/spreadsheetml/2006/main" count="4313" uniqueCount="3393">
  <si>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</si>
  <si>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</si>
  <si>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</si>
  <si>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</si>
  <si>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</si>
  <si>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</si>
  <si>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</si>
  <si>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</si>
  <si>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</si>
  <si>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</si>
  <si>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</si>
  <si>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</si>
  <si>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</si>
  <si>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</si>
  <si>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</si>
  <si>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</si>
  <si>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</si>
  <si>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</si>
  <si>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</si>
  <si>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</si>
  <si>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</si>
  <si>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</si>
  <si>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</si>
  <si>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</si>
  <si>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</si>
  <si>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</si>
  <si>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</si>
  <si>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</si>
  <si>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</si>
  <si>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</si>
  <si>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</si>
  <si>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</si>
  <si>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</si>
  <si>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</si>
  <si>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</si>
  <si>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</si>
  <si>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</si>
  <si>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</si>
  <si>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</si>
  <si>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</si>
  <si>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</si>
  <si>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</si>
  <si>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</si>
  <si>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</si>
  <si>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</si>
  <si>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</si>
  <si>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</si>
  <si>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</si>
  <si>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</si>
  <si>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</si>
  <si>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</si>
  <si>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</si>
  <si>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</si>
  <si>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</si>
  <si>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</si>
  <si>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</si>
  <si>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</si>
  <si>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</si>
  <si>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</si>
  <si>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</si>
  <si>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</si>
  <si>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</si>
  <si>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</si>
  <si>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</si>
  <si>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</si>
  <si>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</si>
  <si>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</si>
  <si>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</si>
  <si>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</si>
  <si>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</si>
  <si>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</si>
  <si>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</si>
  <si>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</si>
  <si>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</si>
  <si>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</si>
  <si>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</si>
  <si>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</si>
  <si>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</si>
  <si>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</si>
  <si>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</si>
  <si>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</si>
  <si>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</si>
  <si>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</si>
  <si>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</si>
  <si>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</si>
  <si>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</si>
  <si>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</si>
  <si>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</si>
  <si>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</si>
  <si>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</si>
  <si>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</si>
  <si>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</si>
  <si>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</si>
  <si>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</si>
  <si>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</si>
  <si>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</si>
  <si>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</si>
  <si>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</si>
  <si>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</si>
  <si>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</si>
  <si>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</si>
  <si>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</si>
  <si>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</si>
  <si>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</si>
  <si>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</si>
  <si>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</si>
  <si>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</si>
  <si>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</si>
  <si>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</si>
  <si>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</si>
  <si>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</si>
  <si>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</si>
  <si>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</si>
  <si>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</si>
  <si>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</si>
  <si>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</si>
  <si>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</si>
  <si>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</si>
  <si>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</si>
  <si>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</si>
  <si>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</si>
  <si>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</si>
  <si>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</si>
  <si>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</si>
  <si>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</si>
  <si>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</si>
  <si>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</si>
  <si>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</si>
  <si>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</si>
  <si>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</si>
  <si>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</si>
  <si>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</si>
  <si>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</si>
  <si>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</si>
  <si>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</si>
  <si>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</si>
  <si>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</si>
  <si>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</si>
  <si>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</si>
  <si>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</si>
  <si>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</si>
  <si>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</si>
  <si>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</si>
  <si>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</si>
  <si>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</si>
  <si>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</si>
  <si>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</si>
  <si>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</si>
  <si>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</si>
  <si>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</si>
  <si>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</si>
  <si>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</si>
  <si>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</si>
  <si>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</si>
  <si>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</si>
  <si>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</si>
  <si>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</si>
  <si>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</si>
  <si>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</si>
  <si>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</si>
  <si>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</si>
  <si>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</si>
  <si>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</si>
  <si>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</si>
  <si>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</si>
  <si>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</si>
  <si>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</si>
  <si>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</si>
  <si>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</si>
  <si>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</si>
  <si>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</si>
  <si>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</si>
  <si>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</si>
  <si>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</si>
  <si>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</si>
  <si>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</si>
  <si>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</si>
  <si>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</si>
  <si>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</si>
  <si>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</si>
  <si>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</si>
  <si>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</si>
  <si>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</si>
  <si>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</si>
  <si>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</si>
  <si>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</si>
  <si>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</si>
  <si>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</si>
  <si>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</si>
  <si>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</si>
  <si>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</si>
  <si>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</si>
  <si>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</si>
  <si>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</si>
  <si>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</si>
  <si>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</si>
  <si>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</si>
  <si>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</si>
  <si>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</si>
  <si>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</si>
  <si>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</si>
  <si>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</si>
  <si>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</si>
  <si>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</si>
  <si>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</si>
  <si>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</si>
  <si>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</si>
  <si>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</si>
  <si>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</si>
  <si>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</si>
  <si>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</si>
  <si>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</si>
  <si>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</si>
  <si>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</si>
  <si>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</si>
  <si>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</si>
  <si>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</si>
  <si>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</si>
  <si>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</si>
  <si>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</si>
  <si>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</si>
  <si>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</si>
  <si>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</si>
  <si>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</si>
  <si>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</si>
  <si>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</si>
  <si>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</si>
  <si>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</si>
  <si>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</si>
  <si>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</si>
  <si>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</si>
  <si>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</si>
  <si>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</si>
  <si>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</si>
  <si>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</si>
  <si>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</si>
  <si>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</si>
  <si>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</si>
  <si>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</si>
  <si>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</si>
  <si>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</si>
  <si>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</si>
  <si>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</si>
  <si>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</si>
  <si>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</si>
  <si>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</si>
  <si>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</si>
  <si>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</si>
  <si>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</si>
  <si>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</si>
  <si>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</si>
  <si>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</si>
  <si>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</si>
  <si>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</si>
  <si>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</si>
  <si>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</si>
  <si>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</si>
  <si>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</si>
  <si>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</si>
  <si>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</si>
  <si>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</si>
  <si>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</si>
  <si>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</si>
  <si>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</si>
  <si>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</si>
  <si>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</si>
  <si>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</si>
  <si>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</si>
  <si>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</si>
  <si>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</si>
  <si>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</si>
  <si>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</si>
  <si>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</si>
  <si>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</si>
  <si>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</si>
  <si>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</si>
  <si>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</si>
  <si>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</si>
  <si>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</si>
  <si>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</si>
  <si>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</si>
  <si>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</si>
  <si>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</si>
  <si>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</si>
  <si>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</si>
  <si>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</si>
  <si>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</si>
  <si>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</si>
  <si>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</si>
  <si>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</si>
  <si>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</si>
  <si>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</si>
  <si>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</si>
  <si>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</si>
  <si>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</si>
  <si>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</si>
  <si>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</si>
  <si>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</si>
  <si>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</si>
  <si>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</si>
  <si>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</si>
  <si>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</si>
  <si>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</si>
  <si>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</si>
  <si>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</si>
  <si>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</si>
  <si>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</si>
  <si>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</si>
  <si>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</si>
  <si>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</si>
  <si>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</si>
  <si>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</si>
  <si>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</si>
  <si>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</si>
  <si>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</si>
  <si>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</si>
  <si>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</si>
  <si>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</si>
  <si>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</si>
  <si>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</si>
  <si>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</si>
  <si>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</si>
  <si>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</si>
  <si>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</si>
  <si>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</si>
  <si>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</si>
  <si>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</si>
  <si>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</si>
  <si>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</si>
  <si>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</si>
  <si>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</si>
  <si>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</si>
  <si>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</si>
  <si>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</si>
  <si>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</si>
  <si>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</si>
  <si>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</si>
  <si>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</si>
  <si>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</si>
  <si>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</si>
  <si>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</si>
  <si>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</si>
  <si>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</si>
  <si>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</si>
  <si>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</si>
  <si>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</si>
  <si>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</si>
  <si>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</si>
  <si>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</si>
  <si>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</si>
  <si>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</si>
  <si>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</si>
  <si>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</si>
  <si>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</si>
  <si>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</si>
  <si>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</si>
  <si>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</si>
  <si>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</si>
  <si>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</si>
  <si>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</si>
  <si>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</si>
  <si>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</si>
  <si>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</si>
  <si>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</si>
  <si>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</si>
  <si>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</si>
  <si>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</si>
  <si>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</si>
  <si>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</si>
  <si>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</si>
  <si>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</si>
  <si>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</si>
  <si>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</si>
  <si>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</si>
  <si>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</si>
  <si>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</si>
  <si>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</si>
  <si>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</si>
  <si>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</si>
  <si>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</si>
  <si>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</si>
  <si>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</si>
  <si>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</si>
  <si>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</si>
  <si>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</si>
  <si>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</si>
  <si>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</si>
  <si>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</si>
  <si>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</si>
  <si>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</si>
  <si>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</si>
  <si>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</si>
  <si>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</si>
  <si>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</si>
  <si>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</si>
  <si>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</si>
  <si>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</si>
  <si>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</si>
  <si>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</si>
  <si>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</si>
  <si>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</si>
  <si>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</si>
  <si>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</si>
  <si>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</si>
  <si>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</si>
  <si>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</si>
  <si>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</si>
  <si>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</si>
  <si>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</si>
  <si>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</si>
  <si>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</si>
  <si>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</si>
  <si>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</si>
  <si>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</si>
  <si>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</si>
  <si>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</si>
  <si>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</si>
  <si>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</si>
  <si>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</si>
  <si>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</si>
  <si>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</si>
  <si>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</si>
  <si>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</si>
  <si>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</si>
  <si>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</si>
  <si>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</si>
  <si>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</si>
  <si>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</si>
  <si>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</si>
  <si>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</si>
  <si>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</si>
  <si>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</si>
  <si>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</si>
  <si>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</si>
  <si>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</si>
  <si>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</si>
  <si>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</si>
  <si>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</si>
  <si>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</si>
  <si>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</si>
  <si>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</si>
  <si>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</si>
  <si>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</si>
  <si>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</si>
  <si>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</si>
  <si>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</si>
  <si>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</si>
  <si>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</si>
  <si>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</si>
  <si>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</si>
  <si>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</si>
  <si>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</si>
  <si>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</si>
  <si>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</si>
  <si>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</si>
  <si>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</si>
  <si>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</si>
  <si>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</si>
  <si>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</si>
  <si>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</si>
  <si>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</si>
  <si>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</si>
  <si>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</si>
  <si>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</si>
  <si>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</si>
  <si>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</si>
  <si>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</si>
  <si>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</si>
  <si>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</si>
  <si>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</si>
  <si>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</si>
  <si>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</si>
  <si>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</si>
  <si>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</si>
  <si>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</si>
  <si>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</si>
  <si>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</si>
  <si>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</si>
  <si>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</si>
  <si>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</si>
  <si>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</si>
  <si>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</si>
  <si>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</si>
  <si>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</si>
  <si>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</si>
  <si>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</si>
  <si>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</si>
  <si>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</si>
  <si>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</si>
  <si>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</si>
  <si>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</si>
  <si>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</si>
  <si>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</si>
  <si>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</si>
  <si>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</si>
  <si>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</si>
  <si>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</si>
  <si>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</si>
  <si>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</si>
  <si>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</si>
  <si>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</si>
  <si>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</si>
  <si>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</si>
  <si>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</si>
  <si>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</si>
  <si>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</si>
  <si>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</si>
  <si>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</si>
  <si>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</si>
  <si>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</si>
  <si>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</si>
  <si>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</si>
  <si>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</si>
  <si>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</si>
  <si>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</si>
  <si>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</si>
  <si>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</si>
  <si>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</si>
  <si>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</si>
  <si>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</si>
  <si>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</si>
  <si>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</si>
  <si>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</si>
  <si>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</si>
  <si>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</si>
  <si>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</si>
  <si>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</si>
  <si>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</si>
  <si>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</si>
  <si>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</si>
  <si>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</si>
  <si>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</si>
  <si>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</si>
  <si>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</si>
  <si>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</si>
  <si>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</si>
  <si>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</si>
  <si>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</si>
  <si>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</si>
  <si>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</si>
  <si>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</si>
  <si>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</si>
  <si>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</si>
  <si>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</si>
  <si>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</si>
  <si>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</si>
  <si>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</si>
  <si>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</si>
  <si>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</si>
  <si>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</si>
  <si>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</si>
  <si>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</si>
  <si>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</si>
  <si>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</si>
  <si>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</si>
  <si>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</si>
  <si>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</si>
  <si>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</si>
  <si>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</si>
  <si>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</si>
  <si>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</si>
  <si>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</si>
  <si>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</si>
  <si>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</si>
  <si>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</si>
  <si>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</si>
  <si>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</si>
  <si>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</si>
  <si>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</si>
  <si>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</si>
  <si>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</si>
  <si>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</si>
  <si>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</si>
  <si>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</si>
  <si>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</si>
  <si>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</si>
  <si>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</si>
  <si>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</si>
  <si>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</si>
  <si>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</si>
  <si>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</si>
  <si>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</si>
  <si>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</si>
  <si>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</si>
  <si>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</si>
  <si>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</si>
  <si>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</si>
  <si>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</si>
  <si>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</si>
  <si>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</si>
  <si>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</si>
  <si>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</si>
  <si>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</si>
  <si>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</si>
  <si>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</si>
  <si>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</si>
  <si>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</si>
  <si>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</si>
  <si>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</si>
  <si>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</si>
  <si>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</si>
  <si>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</si>
  <si>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</si>
  <si>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</si>
  <si>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</si>
  <si>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</si>
  <si>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</si>
  <si>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</si>
  <si>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</si>
  <si>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</si>
  <si>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</si>
  <si>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</si>
  <si>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</si>
  <si>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</si>
  <si>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</si>
  <si>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</si>
  <si>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</si>
  <si>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</si>
  <si>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</si>
  <si>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</si>
  <si>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</si>
  <si>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</si>
  <si>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</si>
  <si>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</si>
  <si>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</si>
  <si>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</si>
  <si>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</si>
  <si>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</si>
  <si>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</si>
  <si>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</si>
  <si>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</si>
  <si>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</si>
  <si>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</si>
  <si>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</si>
  <si>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</si>
  <si>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</si>
  <si>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</si>
  <si>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</si>
  <si>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</si>
  <si>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</si>
  <si>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</si>
  <si>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</si>
  <si>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</si>
  <si>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</si>
  <si>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</si>
  <si>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</si>
  <si>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</si>
  <si>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</si>
  <si>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</si>
  <si>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</si>
  <si>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</si>
  <si>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</si>
  <si>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</si>
  <si>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</si>
  <si>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</si>
  <si>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</si>
  <si>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</si>
  <si>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</si>
  <si>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</si>
  <si>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</si>
  <si>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</si>
  <si>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</si>
  <si>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</si>
  <si>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</si>
  <si>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</si>
  <si>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</si>
  <si>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</si>
  <si>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</si>
  <si>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</si>
  <si>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</si>
  <si>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</si>
  <si>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</si>
  <si>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</si>
  <si>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</si>
  <si>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</si>
  <si>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</si>
  <si>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</si>
  <si>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</si>
  <si>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</si>
  <si>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</si>
  <si>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</si>
  <si>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</si>
  <si>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</si>
  <si>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</si>
  <si>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</si>
  <si>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</si>
  <si>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</si>
  <si>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</si>
  <si>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</si>
  <si>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</si>
  <si>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</si>
  <si>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</si>
  <si>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</si>
  <si>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</si>
  <si>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</si>
  <si>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</si>
  <si>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</si>
  <si>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</si>
  <si>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</si>
  <si>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</si>
  <si>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</si>
  <si>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</si>
  <si>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</si>
  <si>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</si>
  <si>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</si>
  <si>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</si>
  <si>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</si>
  <si>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</si>
  <si>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</si>
  <si>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</si>
  <si>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</si>
  <si>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</si>
  <si>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</si>
  <si>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</si>
  <si>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</si>
  <si>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</si>
  <si>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</si>
  <si>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</si>
  <si>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</si>
  <si>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</si>
  <si>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</si>
  <si>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</si>
  <si>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</si>
  <si>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</si>
  <si>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</si>
  <si>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</si>
  <si>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</si>
  <si>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</si>
  <si>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</si>
  <si>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</si>
  <si>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</si>
  <si>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</si>
  <si>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</si>
  <si>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</si>
  <si>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</si>
  <si>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</si>
  <si>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</si>
  <si>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</si>
  <si>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</si>
  <si>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</si>
  <si>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</si>
  <si>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</si>
  <si>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</si>
  <si>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</si>
  <si>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</si>
  <si>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</si>
  <si>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</si>
  <si>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</si>
  <si>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</si>
  <si>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</si>
  <si>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</si>
  <si>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</si>
  <si>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</si>
  <si>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</si>
  <si>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</si>
  <si>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</si>
  <si>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</si>
  <si>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</si>
  <si>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</si>
  <si>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</si>
  <si>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</si>
  <si>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</si>
  <si>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</si>
  <si>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</si>
  <si>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</si>
  <si>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</si>
  <si>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</si>
  <si>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</si>
  <si>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</si>
  <si>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</si>
  <si>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</si>
  <si>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</si>
  <si>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</si>
  <si>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</si>
  <si>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</si>
  <si>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</si>
  <si>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</si>
  <si>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</si>
  <si>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</si>
  <si>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</si>
  <si>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</si>
  <si>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</si>
  <si>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</si>
  <si>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</si>
  <si>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</si>
  <si>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</si>
  <si>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</si>
  <si>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</si>
  <si>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</si>
  <si>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</si>
  <si>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</si>
  <si>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</si>
  <si>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</si>
  <si>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</si>
  <si>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</si>
  <si>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</si>
  <si>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</si>
  <si>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</si>
  <si>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</si>
  <si>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</si>
  <si>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</si>
  <si>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</si>
  <si>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</si>
  <si>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</si>
  <si>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</si>
  <si>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</si>
  <si>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</si>
  <si>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</si>
  <si>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</si>
  <si>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</si>
  <si>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</si>
  <si>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</si>
  <si>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</si>
  <si>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</si>
  <si>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</si>
  <si>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</si>
  <si>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</si>
  <si>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</si>
  <si>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</si>
  <si>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</si>
  <si>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</si>
  <si>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</si>
  <si>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</si>
  <si>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</si>
  <si>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</si>
  <si>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</si>
  <si>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</si>
  <si>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</si>
  <si>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</si>
  <si>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</si>
  <si>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</si>
  <si>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</si>
  <si>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</si>
  <si>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</si>
  <si>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</si>
  <si>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</si>
  <si>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</si>
  <si>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</si>
  <si>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</si>
  <si>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</si>
  <si>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</si>
  <si>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</si>
  <si>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</si>
  <si>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</si>
  <si>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</si>
  <si>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</si>
  <si>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</si>
  <si>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</si>
  <si>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</si>
  <si>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</si>
  <si>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</si>
  <si>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</si>
  <si>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</si>
  <si>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</si>
  <si>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</si>
  <si>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</si>
  <si>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</si>
  <si>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</si>
  <si>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</si>
  <si>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</si>
  <si>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</si>
  <si>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</si>
  <si>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</si>
  <si>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</si>
  <si>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</si>
  <si>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</si>
  <si>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</si>
  <si>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</si>
  <si>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</si>
  <si>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</si>
  <si>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</si>
  <si>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</si>
  <si>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</si>
  <si>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</si>
  <si>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</si>
  <si>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</si>
  <si>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</si>
  <si>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</si>
  <si>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</si>
  <si>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</si>
  <si>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</si>
  <si>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</si>
  <si>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</si>
  <si>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</si>
  <si>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</si>
  <si>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</si>
  <si>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</si>
  <si>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</si>
  <si>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</si>
  <si>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</si>
  <si>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</si>
  <si>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</si>
  <si>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</si>
  <si>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</si>
  <si>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</si>
  <si>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</si>
  <si>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</si>
  <si>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</si>
  <si>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</si>
  <si>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</si>
  <si>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</si>
  <si>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</si>
  <si>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</si>
  <si>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</si>
  <si>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</si>
  <si>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</si>
  <si>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</si>
  <si>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</si>
  <si>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</si>
  <si>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</si>
  <si>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</si>
  <si>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</si>
  <si>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</si>
  <si>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</si>
  <si>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</si>
  <si>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</si>
  <si>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</si>
  <si>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</si>
  <si>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</si>
  <si>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</si>
  <si>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</si>
  <si>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</si>
  <si>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</si>
  <si>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</si>
  <si>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</si>
  <si>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</si>
  <si>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</si>
  <si>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</si>
  <si>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</si>
  <si>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</si>
  <si>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</si>
  <si>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</si>
  <si>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</si>
  <si>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</si>
  <si>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</si>
  <si>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</si>
  <si>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</si>
  <si>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</si>
  <si>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</si>
  <si>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</si>
  <si>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</si>
  <si>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</si>
  <si>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</si>
  <si>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</si>
  <si>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</si>
  <si>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</si>
  <si>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</si>
  <si>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</si>
  <si>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</si>
  <si>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</si>
  <si>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</si>
  <si>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</si>
  <si>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</si>
  <si>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</si>
  <si>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</si>
  <si>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</si>
  <si>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</si>
  <si>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</si>
  <si>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</si>
  <si>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</si>
  <si>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</si>
  <si>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</si>
  <si>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</si>
  <si>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</si>
  <si>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</si>
  <si>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</si>
  <si>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</si>
  <si>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</si>
  <si>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</si>
  <si>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</si>
  <si>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</si>
  <si>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</si>
  <si>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</si>
  <si>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</si>
  <si>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</si>
  <si>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</si>
  <si>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</si>
  <si>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</si>
  <si>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</si>
  <si>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</si>
  <si>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</si>
  <si>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</si>
  <si>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</si>
  <si>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</si>
  <si>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</si>
  <si>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</si>
  <si>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</si>
  <si>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</si>
  <si>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</si>
  <si>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</si>
  <si>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</si>
  <si>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</si>
  <si>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</si>
  <si>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</si>
  <si>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</si>
  <si>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</si>
  <si>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</si>
  <si>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</si>
  <si>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</si>
  <si>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</si>
  <si>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</si>
  <si>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</si>
  <si>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</si>
  <si>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</si>
  <si>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</si>
  <si>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</si>
  <si>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</si>
  <si>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</si>
  <si>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</si>
  <si>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</si>
  <si>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</si>
  <si>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</si>
  <si>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</si>
  <si>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</si>
  <si>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</si>
  <si>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</si>
  <si>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</si>
  <si>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</si>
  <si>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</si>
  <si>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</si>
  <si>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</si>
  <si>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</si>
  <si>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</si>
  <si>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</si>
  <si>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</si>
  <si>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</si>
  <si>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</si>
  <si>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</si>
  <si>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</si>
  <si>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</si>
  <si>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</si>
  <si>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</si>
  <si>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</si>
  <si>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</si>
  <si>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</si>
  <si>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</si>
  <si>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</si>
  <si>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</si>
  <si>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</si>
  <si>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</si>
  <si>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</si>
  <si>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</si>
  <si>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</si>
  <si>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</si>
  <si>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</si>
  <si>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</si>
  <si>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</si>
  <si>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</si>
  <si>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</si>
  <si>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</si>
  <si>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</si>
  <si>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</si>
  <si>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</si>
  <si>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</si>
  <si>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</si>
  <si>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</si>
  <si>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</si>
  <si>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</si>
  <si>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</si>
  <si>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</si>
  <si>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</si>
  <si>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</si>
  <si>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</si>
  <si>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</si>
  <si>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</si>
  <si>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</si>
  <si>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</si>
  <si>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</si>
  <si>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</si>
  <si>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</si>
  <si>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</si>
  <si>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</si>
  <si>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</si>
  <si>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</si>
  <si>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</si>
  <si>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</si>
  <si>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</si>
  <si>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</si>
  <si>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</si>
  <si>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</si>
  <si>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</si>
  <si>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</si>
  <si>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</si>
  <si>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</si>
  <si>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</si>
  <si>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</si>
  <si>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</si>
  <si>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</si>
  <si>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</si>
  <si>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</si>
  <si>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</si>
  <si>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</si>
  <si>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</si>
  <si>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</si>
  <si>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</si>
  <si>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</si>
  <si>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</si>
  <si>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</si>
  <si>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</si>
  <si>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</si>
  <si>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</si>
  <si>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</si>
  <si>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</si>
  <si>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</si>
  <si>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</si>
  <si>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</si>
  <si>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</si>
  <si>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</si>
  <si>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</si>
  <si>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</si>
  <si>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</si>
  <si>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</si>
  <si>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</si>
  <si>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</si>
  <si>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</si>
  <si>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</si>
  <si>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</si>
  <si>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</si>
  <si>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</si>
  <si>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</si>
  <si>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</si>
  <si>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</si>
  <si>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</si>
  <si>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</si>
  <si>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</si>
  <si>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</si>
  <si>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</si>
  <si>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</si>
  <si>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</si>
  <si>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</si>
  <si>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</si>
  <si>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</si>
  <si>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</si>
  <si>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</si>
  <si>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</si>
  <si>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</si>
  <si>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</si>
  <si>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</si>
  <si>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</si>
  <si>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</si>
  <si>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</si>
  <si>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</si>
  <si>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</si>
  <si>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</si>
  <si>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</si>
  <si>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</si>
  <si>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</si>
  <si>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</si>
  <si>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</si>
  <si>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</si>
  <si>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</si>
  <si>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</si>
  <si>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</si>
  <si>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</si>
  <si>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</si>
  <si>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</si>
  <si>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</si>
  <si>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</si>
  <si>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</si>
  <si>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</si>
  <si>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</si>
  <si>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</si>
  <si>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</si>
  <si>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</si>
  <si>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</si>
  <si>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</si>
  <si>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</si>
  <si>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</si>
  <si>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</si>
  <si>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</si>
  <si>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</si>
  <si>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</si>
  <si>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</si>
  <si>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</si>
  <si>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</si>
  <si>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</si>
  <si>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</si>
  <si>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</si>
  <si>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</si>
  <si>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</si>
  <si>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</si>
  <si>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</si>
  <si>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</si>
  <si>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</si>
  <si>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</si>
  <si>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</si>
  <si>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</si>
  <si>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</si>
  <si>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</si>
  <si>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</si>
  <si>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</si>
  <si>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</si>
  <si>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</si>
  <si>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</si>
  <si>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</si>
  <si>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</si>
  <si>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</si>
  <si>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</si>
  <si>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</si>
  <si>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</si>
  <si>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</si>
  <si>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</si>
  <si>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</si>
  <si>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</si>
  <si>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</si>
  <si>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</si>
  <si>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</si>
  <si>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</si>
  <si>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</si>
  <si>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</si>
  <si>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</si>
  <si>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</si>
  <si>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</si>
  <si>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</si>
  <si>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</si>
  <si>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</si>
  <si>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</si>
  <si>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</si>
  <si>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</si>
  <si>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</si>
  <si>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</si>
  <si>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</si>
  <si>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</si>
  <si>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</si>
  <si>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</si>
  <si>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</si>
  <si>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</si>
  <si>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</si>
  <si>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</si>
  <si>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</si>
  <si>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</si>
  <si>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</si>
  <si>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</si>
  <si>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</si>
  <si>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</si>
  <si>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</si>
  <si>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</si>
  <si>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</si>
  <si>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</si>
  <si>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</si>
  <si>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</si>
  <si>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</si>
  <si>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</si>
  <si>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</si>
  <si>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</si>
  <si>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</si>
  <si>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</si>
  <si>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</si>
  <si>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</si>
  <si>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</si>
  <si>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</si>
  <si>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</si>
  <si>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</si>
  <si>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</si>
  <si>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</si>
  <si>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</si>
  <si>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</si>
  <si>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</si>
  <si>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</si>
  <si>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</si>
  <si>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</si>
  <si>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</si>
  <si>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</si>
  <si>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</si>
  <si>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</si>
  <si>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</si>
  <si>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</si>
  <si>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</si>
  <si>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</si>
  <si>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</si>
  <si>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</si>
  <si>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</si>
  <si>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</si>
  <si>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</si>
  <si>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</si>
  <si>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</si>
  <si>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</si>
  <si>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</si>
  <si>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</si>
  <si>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</si>
  <si>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</si>
  <si>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</si>
  <si>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</si>
  <si>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</si>
  <si>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</si>
  <si>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</si>
  <si>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</si>
  <si>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</si>
  <si>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</si>
  <si>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</si>
  <si>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</si>
  <si>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</si>
  <si>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</si>
  <si>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</si>
  <si>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</si>
  <si>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</si>
  <si>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</si>
  <si>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</si>
  <si>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</si>
  <si>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</si>
  <si>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</si>
  <si>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</si>
  <si>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</si>
  <si>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</si>
  <si>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</si>
  <si>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</si>
  <si>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</si>
  <si>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</si>
  <si>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</si>
  <si>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</si>
  <si>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</si>
  <si>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</si>
  <si>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</si>
  <si>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</si>
  <si>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</si>
  <si>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</si>
  <si>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</si>
  <si>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</si>
  <si>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</si>
  <si>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</si>
  <si>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</si>
  <si>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</si>
  <si>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</si>
  <si>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</si>
  <si>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</si>
  <si>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</si>
  <si>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</si>
  <si>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</si>
  <si>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</si>
  <si>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</si>
  <si>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</si>
  <si>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</si>
  <si>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</si>
  <si>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</si>
  <si>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</si>
  <si>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</si>
  <si>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</si>
  <si>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</si>
  <si>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</si>
  <si>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</si>
  <si>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</si>
  <si>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</si>
  <si>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</si>
  <si>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</si>
  <si>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</si>
  <si>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</si>
  <si>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</si>
  <si>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</si>
  <si>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</si>
  <si>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</si>
  <si>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</si>
  <si>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</si>
  <si>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</si>
  <si>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</si>
  <si>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</si>
  <si>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</si>
  <si>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</si>
  <si>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</si>
  <si>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</si>
  <si>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</si>
  <si>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</si>
  <si>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</si>
  <si>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</si>
  <si>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</si>
  <si>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</si>
  <si>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</si>
  <si>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</si>
  <si>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</si>
  <si>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</si>
  <si>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</si>
  <si>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</si>
  <si>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</si>
  <si>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</si>
  <si>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</si>
  <si>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</si>
  <si>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</si>
  <si>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</si>
  <si>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</si>
  <si>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</si>
  <si>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</si>
  <si>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</si>
  <si>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</si>
  <si>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</si>
  <si>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</si>
  <si>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</si>
  <si>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</si>
  <si>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</si>
  <si>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</si>
  <si>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</si>
  <si>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</si>
  <si>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</si>
  <si>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</si>
  <si>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</si>
  <si>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</si>
  <si>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</si>
  <si>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</si>
  <si>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</si>
  <si>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</si>
  <si>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</si>
  <si>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</si>
  <si>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</si>
  <si>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</si>
  <si>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</si>
  <si>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</si>
  <si>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</si>
  <si>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</si>
  <si>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</si>
  <si>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</si>
  <si>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</si>
  <si>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</si>
  <si>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</si>
  <si>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</si>
  <si>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</si>
  <si>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</si>
  <si>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</si>
  <si>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</si>
  <si>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</si>
  <si>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</si>
  <si>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</si>
  <si>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</si>
  <si>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</si>
  <si>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</si>
  <si>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</si>
  <si>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</si>
  <si>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</si>
  <si>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</si>
  <si>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</si>
  <si>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</si>
  <si>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</si>
  <si>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</si>
  <si>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</si>
  <si>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</si>
  <si>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</si>
  <si>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</si>
  <si>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</si>
  <si>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</si>
  <si>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</si>
  <si>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</si>
  <si>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</si>
  <si>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</si>
  <si>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</si>
  <si>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</si>
  <si>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</si>
  <si>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</si>
  <si>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</si>
  <si>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</si>
  <si>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</si>
  <si>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</si>
  <si>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</si>
  <si>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</si>
  <si>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</si>
  <si>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</si>
  <si>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</si>
  <si>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</si>
  <si>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</si>
  <si>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</si>
  <si>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</si>
  <si>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</si>
  <si>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</si>
  <si>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</si>
  <si>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</si>
  <si>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</si>
  <si>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</si>
  <si>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</si>
  <si>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</si>
  <si>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</si>
  <si>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</si>
  <si>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</si>
  <si>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</si>
  <si>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</si>
  <si>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</si>
  <si>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</si>
  <si>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</si>
  <si>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</si>
  <si>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</si>
  <si>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</si>
  <si>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</si>
  <si>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</si>
  <si>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</si>
  <si>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</si>
  <si>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</si>
  <si>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</si>
  <si>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</si>
  <si>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</si>
  <si>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</si>
  <si>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</si>
  <si>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</si>
  <si>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</si>
  <si>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</si>
  <si>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</si>
  <si>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</si>
  <si>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</si>
  <si>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</si>
  <si>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</si>
  <si>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</si>
  <si>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</si>
  <si>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</si>
  <si>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</si>
  <si>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</si>
  <si>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</si>
  <si>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</si>
  <si>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</si>
  <si>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</si>
  <si>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</si>
  <si>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</si>
  <si>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</si>
  <si>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</si>
  <si>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</si>
  <si>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</si>
  <si>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</si>
  <si>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</si>
  <si>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</si>
  <si>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</si>
  <si>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</si>
  <si>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</si>
  <si>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</si>
  <si>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</si>
  <si>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</si>
  <si>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</si>
  <si>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</si>
  <si>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</si>
  <si>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</si>
  <si>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</si>
  <si>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</si>
  <si>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</si>
  <si>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</si>
  <si>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</si>
  <si>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</si>
  <si>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</si>
  <si>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</si>
  <si>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</si>
  <si>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</si>
  <si>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</si>
  <si>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</si>
  <si>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</si>
  <si>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</si>
  <si>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</si>
  <si>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</si>
  <si>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</si>
  <si>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</si>
  <si>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</si>
  <si>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</si>
  <si>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</si>
  <si>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</si>
  <si>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</si>
  <si>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</si>
  <si>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</si>
  <si>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</si>
  <si>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</si>
  <si>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</si>
  <si>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</si>
  <si>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</si>
  <si>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</si>
  <si>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</si>
  <si>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</si>
  <si>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</si>
  <si>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</si>
  <si>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</si>
  <si>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</si>
  <si>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</si>
  <si>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</si>
  <si>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</si>
  <si>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</si>
  <si>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</si>
  <si>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</si>
  <si>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</si>
  <si>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</si>
  <si>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</si>
  <si>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</si>
  <si>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</si>
  <si>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</si>
  <si>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</si>
  <si>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</si>
  <si>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</si>
  <si>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</si>
  <si>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</si>
  <si>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</si>
  <si>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</si>
  <si>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</si>
  <si>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</si>
  <si>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</si>
  <si>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</si>
  <si>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</si>
  <si>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</si>
  <si>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</si>
  <si>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</si>
  <si>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</si>
  <si>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</si>
  <si>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</si>
  <si>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</si>
  <si>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</si>
  <si>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</si>
  <si>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</si>
  <si>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</si>
  <si>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</si>
  <si>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</si>
  <si>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</si>
  <si>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</si>
  <si>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</si>
  <si>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</si>
  <si>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</si>
  <si>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</si>
  <si>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</si>
  <si>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</si>
  <si>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</si>
  <si>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</si>
  <si>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</si>
  <si>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</si>
  <si>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</si>
  <si>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</si>
  <si>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</si>
  <si>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</si>
  <si>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</si>
  <si>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</si>
  <si>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</si>
  <si>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</si>
  <si>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</si>
  <si>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</si>
  <si>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</si>
  <si>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</si>
  <si>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</si>
  <si>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</si>
  <si>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</si>
  <si>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</si>
  <si>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</si>
  <si>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</si>
  <si>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</si>
  <si>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</si>
  <si>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</si>
  <si>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</si>
  <si>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</si>
  <si>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</si>
  <si>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</si>
  <si>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</si>
  <si>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</si>
  <si>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</si>
  <si>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</si>
  <si>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</si>
  <si>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</si>
  <si>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</si>
  <si>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</si>
  <si>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</si>
  <si>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</si>
  <si>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</si>
  <si>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</si>
  <si>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</si>
  <si>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</si>
  <si>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</si>
  <si>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</si>
  <si>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</si>
  <si>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</si>
  <si>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</si>
  <si>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</si>
  <si>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</si>
  <si>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</si>
  <si>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</si>
  <si>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</si>
  <si>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</si>
  <si>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</si>
  <si>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</si>
  <si>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</si>
  <si>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</si>
  <si>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</si>
  <si>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</si>
  <si>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</si>
  <si>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</si>
  <si>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</si>
  <si>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</si>
  <si>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</si>
  <si>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</si>
  <si>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</si>
  <si>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</si>
  <si>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</si>
  <si>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</si>
  <si>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</si>
  <si>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</si>
  <si>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</si>
  <si>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</si>
  <si>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</si>
  <si>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</si>
  <si>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</si>
  <si>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</si>
  <si>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</si>
  <si>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</si>
  <si>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</si>
  <si>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</si>
  <si>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</si>
  <si>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</si>
  <si>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</si>
  <si>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</si>
  <si>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</si>
  <si>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</si>
  <si>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</si>
  <si>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</si>
  <si>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</si>
  <si>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</si>
  <si>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</si>
  <si>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</si>
  <si>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</si>
  <si>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</si>
  <si>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</si>
  <si>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</si>
  <si>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</si>
  <si>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</si>
  <si>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</si>
  <si>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</si>
  <si>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</si>
  <si>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</si>
  <si>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</si>
  <si>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</si>
  <si>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</si>
  <si>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</si>
  <si>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</si>
  <si>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</si>
  <si>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</si>
  <si>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</si>
  <si>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</si>
  <si>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</si>
  <si>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</si>
  <si>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</si>
  <si>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</si>
  <si>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</si>
  <si>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</si>
  <si>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</si>
  <si>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</si>
  <si>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</si>
  <si>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</si>
  <si>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</si>
  <si>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</si>
  <si>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</si>
  <si>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</si>
  <si>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</si>
  <si>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</si>
  <si>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</si>
  <si>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</si>
  <si>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</si>
  <si>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</si>
  <si>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</si>
  <si>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</si>
  <si>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</si>
  <si>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</si>
  <si>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</si>
  <si>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</si>
  <si>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</si>
  <si>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</si>
  <si>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</si>
  <si>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</si>
  <si>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</si>
  <si>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</si>
  <si>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</si>
  <si>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</si>
  <si>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</si>
  <si>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</si>
  <si>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</si>
  <si>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</si>
  <si>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</si>
  <si>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</si>
  <si>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</si>
  <si>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</si>
  <si>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</si>
  <si>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</si>
  <si>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</si>
  <si>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</si>
  <si>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</si>
  <si>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</si>
  <si>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</si>
  <si>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</si>
  <si>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</si>
  <si>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</si>
  <si>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</si>
  <si>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</si>
  <si>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</si>
  <si>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</si>
  <si>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</si>
  <si>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</si>
  <si>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</si>
  <si>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</si>
  <si>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</si>
  <si>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</si>
  <si>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</si>
  <si>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</si>
  <si>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</si>
  <si>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</si>
  <si>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</si>
  <si>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</si>
  <si>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</si>
  <si>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</si>
  <si>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</si>
  <si>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</si>
  <si>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</si>
  <si>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</si>
  <si>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</si>
  <si>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</si>
  <si>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</si>
  <si>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</si>
  <si>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</si>
  <si>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</si>
  <si>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</si>
  <si>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</si>
  <si>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</si>
  <si>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</si>
  <si>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</si>
  <si>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</si>
  <si>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</si>
  <si>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</si>
  <si>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</si>
  <si>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</si>
  <si>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</si>
  <si>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</si>
  <si>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</si>
  <si>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</si>
  <si>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</si>
  <si>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</si>
  <si>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</si>
  <si>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</si>
  <si>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</si>
  <si>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</si>
  <si>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</si>
  <si>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</si>
  <si>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</si>
  <si>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</si>
  <si>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</si>
  <si>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</si>
  <si>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</si>
  <si>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</si>
  <si>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</si>
  <si>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</si>
  <si>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</si>
  <si>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</si>
  <si>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</si>
  <si>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</si>
  <si>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</si>
  <si>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</si>
  <si>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</si>
  <si>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</si>
  <si>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</si>
  <si>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</si>
  <si>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</si>
  <si>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</si>
  <si>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</si>
  <si>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</si>
  <si>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</si>
  <si>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</si>
  <si>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</si>
  <si>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</si>
  <si>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</si>
  <si>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</si>
  <si>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</si>
  <si>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</si>
  <si>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</si>
  <si>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</si>
  <si>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</si>
  <si>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</si>
  <si>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</si>
  <si>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</si>
  <si>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</si>
  <si>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</si>
  <si>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</si>
  <si>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</si>
  <si>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</si>
  <si>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</si>
  <si>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</si>
  <si>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</si>
  <si>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</si>
  <si>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</si>
  <si>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</si>
  <si>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</si>
  <si>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</si>
  <si>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</si>
  <si>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</si>
  <si>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</si>
  <si>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</si>
  <si>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</si>
  <si>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</si>
  <si>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</si>
  <si>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</si>
  <si>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</si>
  <si>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</si>
  <si>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</si>
  <si>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</si>
  <si>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</si>
  <si>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</si>
  <si>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</si>
  <si>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</si>
  <si>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</si>
  <si>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</si>
  <si>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</si>
  <si>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</si>
  <si>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</si>
  <si>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</si>
  <si>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</si>
  <si>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</si>
  <si>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</si>
  <si>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</si>
  <si>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</si>
  <si>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</si>
  <si>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</si>
  <si>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</si>
  <si>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</si>
  <si>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</si>
  <si>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</si>
  <si>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</si>
  <si>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</si>
  <si>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</si>
  <si>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</si>
  <si>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</si>
  <si>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</si>
  <si>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</si>
  <si>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</si>
  <si>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</si>
  <si>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</si>
  <si>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</si>
  <si>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</si>
  <si>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</si>
  <si>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</si>
  <si>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</si>
  <si>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</si>
  <si>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</si>
  <si>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</si>
  <si>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</si>
  <si>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</si>
  <si>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</si>
  <si>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</si>
  <si>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</si>
  <si>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</si>
  <si>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</si>
  <si>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</si>
  <si>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</si>
  <si>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</si>
  <si>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</si>
  <si>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</si>
  <si>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</si>
  <si>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</si>
  <si>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</si>
  <si>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</si>
  <si>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</si>
  <si>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</si>
  <si>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</si>
  <si>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</si>
  <si>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</si>
  <si>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</si>
  <si>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</si>
  <si>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</si>
  <si>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</si>
  <si>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</si>
  <si>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</si>
  <si>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</si>
  <si>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</si>
  <si>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</si>
  <si>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</si>
  <si>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</si>
  <si>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</si>
  <si>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</si>
  <si>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</si>
  <si>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</si>
  <si>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</si>
  <si>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</si>
  <si>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</si>
  <si>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</si>
  <si>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</si>
  <si>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</si>
  <si>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</si>
  <si>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</si>
  <si>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</si>
  <si>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</si>
  <si>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</si>
  <si>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</si>
  <si>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</si>
  <si>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</si>
  <si>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</si>
  <si>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</si>
  <si>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</si>
  <si>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</si>
  <si>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</si>
  <si>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</si>
  <si>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</si>
  <si>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</si>
  <si>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</si>
  <si>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</si>
  <si>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</si>
  <si>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</si>
  <si>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</si>
  <si>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</si>
  <si>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</si>
  <si>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</si>
  <si>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</si>
  <si>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</si>
  <si>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</si>
  <si>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</si>
  <si>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</si>
  <si>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</si>
  <si>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</si>
  <si>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</si>
  <si>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</si>
  <si>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</si>
  <si>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</si>
  <si>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</si>
  <si>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</si>
  <si>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</si>
  <si>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</si>
  <si>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</si>
  <si>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</si>
  <si>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</si>
  <si>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</si>
  <si>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</si>
  <si>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</si>
  <si>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</si>
  <si>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</si>
  <si>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</si>
  <si>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</si>
  <si>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</si>
  <si>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</si>
  <si>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</si>
  <si>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</si>
  <si>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</si>
  <si>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</si>
  <si>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</si>
  <si>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</si>
  <si>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</si>
  <si>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</si>
  <si>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</si>
  <si>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</si>
  <si>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</si>
  <si>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</si>
  <si>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</si>
  <si>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</si>
  <si>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</si>
  <si>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</si>
  <si>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</si>
  <si>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</si>
  <si>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</si>
  <si>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</si>
  <si>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</si>
  <si>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</si>
  <si>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</si>
  <si>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</si>
  <si>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</si>
  <si>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</si>
  <si>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</si>
  <si>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</si>
  <si>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</si>
  <si>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</si>
  <si>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</si>
  <si>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</si>
  <si>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</si>
  <si>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</si>
  <si>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</si>
  <si>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</si>
  <si>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</si>
  <si>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</si>
  <si>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</si>
  <si>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</si>
  <si>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</si>
  <si>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</si>
  <si>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</si>
  <si>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</si>
  <si>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</si>
  <si>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</si>
  <si>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</si>
  <si>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</si>
  <si>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</si>
  <si>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</si>
  <si>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</si>
  <si>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</si>
  <si>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</si>
  <si>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</si>
  <si>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</si>
  <si>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</si>
  <si>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</si>
  <si>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</si>
  <si>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</si>
  <si>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</si>
  <si>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</si>
  <si>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</si>
  <si>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</si>
  <si>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</si>
  <si>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</si>
  <si>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</si>
  <si>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</si>
  <si>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</si>
  <si>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</si>
  <si>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</si>
  <si>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</si>
  <si>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</si>
  <si>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</si>
  <si>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</si>
  <si>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</si>
  <si>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</si>
  <si>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</si>
  <si>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</si>
  <si>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</si>
  <si>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</si>
  <si>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</si>
  <si>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</si>
  <si>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</si>
  <si>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</si>
  <si>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</si>
  <si>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</si>
  <si>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</si>
  <si>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</si>
  <si>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</si>
  <si>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</si>
  <si>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</si>
  <si>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</si>
  <si>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</si>
  <si>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</si>
  <si>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</si>
  <si>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</si>
  <si>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</si>
  <si>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</si>
  <si>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</si>
  <si>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</si>
  <si>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</si>
  <si>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</si>
  <si>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</si>
  <si>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</si>
  <si>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</si>
  <si>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</si>
  <si>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</si>
  <si>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</si>
  <si>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</si>
  <si>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</si>
  <si>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</si>
  <si>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</si>
  <si>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</si>
  <si>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</si>
  <si>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</si>
  <si>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</si>
  <si>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</si>
  <si>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</si>
  <si>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</si>
  <si>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</si>
  <si>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</si>
  <si>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</si>
  <si>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</si>
  <si>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</si>
  <si>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</si>
  <si>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</si>
  <si>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</si>
  <si>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</si>
  <si>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</si>
  <si>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</si>
  <si>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</si>
  <si>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</si>
  <si>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</si>
  <si>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</si>
  <si>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</si>
  <si>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</si>
  <si>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</si>
  <si>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</si>
  <si>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</si>
  <si>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</si>
  <si>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</si>
  <si>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</si>
  <si>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</si>
  <si>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</si>
  <si>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</si>
  <si>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</si>
  <si>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</si>
  <si>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</si>
  <si>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</si>
  <si>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</si>
  <si>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</si>
  <si>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</si>
  <si>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</si>
  <si>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</si>
  <si>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</si>
  <si>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</si>
  <si>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</si>
  <si>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</si>
  <si>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</si>
  <si>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</si>
  <si>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</si>
  <si>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</si>
  <si>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</si>
  <si>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</si>
  <si>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</si>
  <si>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</si>
  <si>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</si>
  <si>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</si>
  <si>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</si>
  <si>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</si>
  <si>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</si>
  <si>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</si>
  <si>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</si>
  <si>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</si>
  <si>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</si>
  <si>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</si>
  <si>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</si>
  <si>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</si>
  <si>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</si>
  <si>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</si>
  <si>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</si>
  <si>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</si>
  <si>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</si>
  <si>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</si>
  <si>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</si>
  <si>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</si>
  <si>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</si>
  <si>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</si>
  <si>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</si>
  <si>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</si>
  <si>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</si>
  <si>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</si>
  <si>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</si>
  <si>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</si>
  <si>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</si>
  <si>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</si>
  <si>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</si>
  <si>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</si>
  <si>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</si>
  <si>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</si>
  <si>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</si>
  <si>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</si>
  <si>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</si>
  <si>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</si>
  <si>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</si>
  <si>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</si>
  <si>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</si>
  <si>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</si>
  <si>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</si>
  <si>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</si>
  <si>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</si>
  <si>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</si>
  <si>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</si>
  <si>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</si>
  <si>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</si>
  <si>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</si>
  <si>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</si>
  <si>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</si>
  <si>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</si>
  <si>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</si>
  <si>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</si>
  <si>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</si>
  <si>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</si>
  <si>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</si>
  <si>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</si>
  <si>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</si>
  <si>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</si>
  <si>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</si>
  <si>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</si>
  <si>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</si>
  <si>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</si>
  <si>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</si>
  <si>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</si>
  <si>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</si>
  <si>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</si>
  <si>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</si>
  <si>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</si>
  <si>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</si>
  <si>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</si>
  <si>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</si>
  <si>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</si>
  <si>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</si>
  <si>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</si>
  <si>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</si>
  <si>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</si>
  <si>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</si>
  <si>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</si>
  <si>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</si>
  <si>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</si>
  <si>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</si>
  <si>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</si>
  <si>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</si>
  <si>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</si>
  <si>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</si>
  <si>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</si>
  <si>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</si>
  <si>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</si>
  <si>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</si>
  <si>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</si>
  <si>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</si>
  <si>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</si>
  <si>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</si>
  <si>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</si>
  <si>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</si>
  <si>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</si>
  <si>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</si>
  <si>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</si>
  <si>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</si>
  <si>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</si>
  <si>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</si>
  <si>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</si>
  <si>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</si>
  <si>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</si>
  <si>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</si>
  <si>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</si>
  <si>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</si>
  <si>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</si>
  <si>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</si>
  <si>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</si>
  <si>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</si>
  <si>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</si>
  <si>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</si>
  <si>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</si>
  <si>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</si>
  <si>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</si>
  <si>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</si>
  <si>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</si>
  <si>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</si>
  <si>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</si>
  <si>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</si>
  <si>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</si>
  <si>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</si>
  <si>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</si>
  <si>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</si>
  <si>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</si>
  <si>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</si>
  <si>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</si>
  <si>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</si>
  <si>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</si>
  <si>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</si>
  <si>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</si>
  <si>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</si>
  <si>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</si>
  <si>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</si>
  <si>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</si>
  <si>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</si>
  <si>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</si>
  <si>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</si>
  <si>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</si>
  <si>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</si>
  <si>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</si>
  <si>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</si>
  <si>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</si>
  <si>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</si>
  <si>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</si>
  <si>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</si>
  <si>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</si>
  <si>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</si>
  <si>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</si>
  <si>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</si>
  <si>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</si>
  <si>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</si>
  <si>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</si>
  <si>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</si>
  <si>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</si>
  <si>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</si>
  <si>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</si>
  <si>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</si>
  <si>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</si>
  <si>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</si>
  <si>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</si>
  <si>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</si>
  <si>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</si>
  <si>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</si>
  <si>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</si>
  <si>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</si>
  <si>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</si>
  <si>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</si>
  <si>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</si>
  <si>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</si>
  <si>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</si>
  <si>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</si>
  <si>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</si>
  <si>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</si>
  <si>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</si>
  <si>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</si>
  <si>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</si>
  <si>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</si>
  <si>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</si>
  <si>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</si>
  <si>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</si>
  <si>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</si>
  <si>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</si>
  <si>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</si>
  <si>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</si>
  <si>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</si>
  <si>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</si>
  <si>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</si>
  <si>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</si>
  <si>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</si>
  <si>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</si>
  <si>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</si>
  <si>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</si>
  <si>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</si>
  <si>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</si>
  <si>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</si>
  <si>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</si>
  <si>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</si>
  <si>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</si>
  <si>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</si>
  <si>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</si>
  <si>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</si>
  <si>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</si>
  <si>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</si>
  <si>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</si>
  <si>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</si>
  <si>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</si>
  <si>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</si>
  <si>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</si>
  <si>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</si>
  <si>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</si>
  <si>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</si>
  <si>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</si>
  <si>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</si>
  <si>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</si>
  <si>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</si>
  <si>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</si>
  <si>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</si>
  <si>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</si>
  <si>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</si>
  <si>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</si>
  <si>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</si>
  <si>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</si>
  <si>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</si>
  <si>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</si>
  <si>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</si>
  <si>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</si>
  <si>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</si>
  <si>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</si>
  <si>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</si>
  <si>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</si>
  <si>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</si>
  <si>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</si>
  <si>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</si>
  <si>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</si>
  <si>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</si>
  <si>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</si>
  <si>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</si>
  <si>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</si>
  <si>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</si>
  <si>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</si>
  <si>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</si>
  <si>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</si>
  <si>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</si>
  <si>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</si>
  <si>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</si>
  <si>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</si>
  <si>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</si>
  <si>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</si>
  <si>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</si>
  <si>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</si>
  <si>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</si>
  <si>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</si>
  <si>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</si>
  <si>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</si>
  <si>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</si>
  <si>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</si>
  <si>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</si>
  <si>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</si>
  <si>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</si>
  <si>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</si>
  <si>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</si>
  <si>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</si>
  <si>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</si>
  <si>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</si>
  <si>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</si>
  <si>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</si>
  <si>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</si>
  <si>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</si>
  <si>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</si>
  <si>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</si>
  <si>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</si>
  <si>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</si>
  <si>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</si>
  <si>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</si>
  <si>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</si>
  <si>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</si>
  <si>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</si>
  <si>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</si>
  <si>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</si>
  <si>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</si>
  <si>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</si>
  <si>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</si>
  <si>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</si>
  <si>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</si>
  <si>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</si>
  <si>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</si>
  <si>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</si>
  <si>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</si>
  <si>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</si>
  <si>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</si>
  <si>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</si>
  <si>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</si>
  <si>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</si>
  <si>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</si>
  <si>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</si>
  <si>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</si>
  <si>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</si>
  <si>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</si>
  <si>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</si>
  <si>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</si>
  <si>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</si>
  <si>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</si>
  <si>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</si>
  <si>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</si>
  <si>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</si>
  <si>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</si>
  <si>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</si>
  <si>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</si>
  <si>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</si>
  <si>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</si>
  <si>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</si>
  <si>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</si>
  <si>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</si>
  <si>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</si>
  <si>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</si>
  <si>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</si>
  <si>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</si>
  <si>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</si>
  <si>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</si>
  <si>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</si>
  <si>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</si>
  <si>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</si>
  <si>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</si>
  <si>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</si>
  <si>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</si>
  <si>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</si>
  <si>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</si>
  <si>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</si>
  <si>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</si>
  <si>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</si>
  <si>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</si>
  <si>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</si>
  <si>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</si>
  <si>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</si>
  <si>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</si>
  <si>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</si>
  <si>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</si>
  <si>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</si>
  <si>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</si>
  <si>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</si>
  <si>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</si>
  <si>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</si>
  <si>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</si>
  <si>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</si>
  <si>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</si>
  <si>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</si>
  <si>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</si>
  <si>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</si>
  <si>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</si>
  <si>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</si>
  <si>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</si>
  <si>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</si>
  <si>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</si>
  <si>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</si>
  <si>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</si>
  <si>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</si>
  <si>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</si>
  <si>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</si>
  <si>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</si>
  <si>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</si>
  <si>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</si>
  <si>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</si>
  <si>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</si>
  <si>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</si>
  <si>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</si>
  <si>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</si>
  <si>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</si>
  <si>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</si>
  <si>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</si>
  <si>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</si>
  <si>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</si>
  <si>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</si>
  <si>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</si>
  <si>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</si>
  <si>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</si>
  <si>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</si>
  <si>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</si>
  <si>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</si>
  <si>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</si>
  <si>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</si>
  <si>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</si>
  <si>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</si>
  <si>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</si>
  <si>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</si>
  <si>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</si>
  <si>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</si>
  <si>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</si>
  <si>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</si>
  <si>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</si>
  <si>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</si>
  <si>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</si>
  <si>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</si>
  <si>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</si>
  <si>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</si>
  <si>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</si>
  <si>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</si>
  <si>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</si>
  <si>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</si>
  <si>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</si>
  <si>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</si>
  <si>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</si>
  <si>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</si>
  <si>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</si>
  <si>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</si>
  <si>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</si>
  <si>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</si>
  <si>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</si>
  <si>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</si>
  <si>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</si>
  <si>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</si>
  <si>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</si>
  <si>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</si>
  <si>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</si>
  <si>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</si>
  <si>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</si>
  <si>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</si>
  <si>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</si>
  <si>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</si>
  <si>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</si>
  <si>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</si>
  <si>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</si>
  <si>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</si>
  <si>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</si>
  <si>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</si>
  <si>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</si>
  <si>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</si>
  <si>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</si>
  <si>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</si>
  <si>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</si>
  <si>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</si>
  <si>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</si>
  <si>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</si>
  <si>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</si>
  <si>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</si>
  <si>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</si>
  <si>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</si>
  <si>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</si>
  <si>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</si>
  <si>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</si>
  <si>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</si>
  <si>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</si>
  <si>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</si>
  <si>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</si>
  <si>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</si>
  <si>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</si>
  <si>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</si>
  <si>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</si>
  <si>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</si>
  <si>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</si>
  <si>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</si>
  <si>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</si>
  <si>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</si>
  <si>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</si>
  <si>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</si>
  <si>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</si>
  <si>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</si>
  <si>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</si>
  <si>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</si>
  <si>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</si>
  <si>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</si>
  <si>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</si>
  <si>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</si>
  <si>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</si>
  <si>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</si>
  <si>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</si>
  <si>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</si>
  <si>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</si>
  <si>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</si>
  <si>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</si>
  <si>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</si>
  <si>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</si>
  <si>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</si>
  <si>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</si>
  <si>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</si>
  <si>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</si>
  <si>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</si>
  <si>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</si>
  <si>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</si>
  <si>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</si>
  <si>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</si>
  <si>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</si>
  <si>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</si>
  <si>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</si>
  <si>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</si>
  <si>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</si>
  <si>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</si>
  <si>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</si>
  <si>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</si>
  <si>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</si>
  <si>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</si>
  <si>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</si>
  <si>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</si>
  <si>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</si>
  <si>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</si>
  <si>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</si>
  <si>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</si>
  <si>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</si>
  <si>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</si>
  <si>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</si>
  <si>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</si>
  <si>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</si>
  <si>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</si>
  <si>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</si>
  <si>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</si>
  <si>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</si>
  <si>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</si>
  <si>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</si>
  <si>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</si>
  <si>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</si>
  <si>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</si>
  <si>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</si>
  <si>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</si>
  <si>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</si>
  <si>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</si>
  <si>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</si>
  <si>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</si>
  <si>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</si>
  <si>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</si>
  <si>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</si>
  <si>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</si>
  <si>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</si>
  <si>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</si>
  <si>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</si>
  <si>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</si>
  <si>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</si>
  <si>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</si>
  <si>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</si>
  <si>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</si>
  <si>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</si>
  <si>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</si>
  <si>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</si>
  <si>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</si>
  <si>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</si>
  <si>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</si>
  <si>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</si>
  <si>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</si>
  <si>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</si>
  <si>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</si>
  <si>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</si>
  <si>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</si>
  <si>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</si>
  <si>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</si>
  <si>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</si>
  <si>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</si>
  <si>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</si>
  <si>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</si>
  <si>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</si>
  <si>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</si>
  <si>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</si>
  <si>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</si>
  <si>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</si>
  <si>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</si>
  <si>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</si>
  <si>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</si>
  <si>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</si>
  <si>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</si>
  <si>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</si>
  <si>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</si>
  <si>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</si>
  <si>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</si>
  <si>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</si>
  <si>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</si>
  <si>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</si>
  <si>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</si>
  <si>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</si>
  <si>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</si>
  <si>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</si>
  <si>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</si>
  <si>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</si>
  <si>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</si>
  <si>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</si>
  <si>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</si>
  <si>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</si>
  <si>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</si>
  <si>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</si>
  <si>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</si>
  <si>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</si>
  <si>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</si>
  <si>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</si>
  <si>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</si>
  <si>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</si>
  <si>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</si>
  <si>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</si>
  <si>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</si>
  <si>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</si>
  <si>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</si>
  <si>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</si>
  <si>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</si>
  <si>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</si>
  <si>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</si>
  <si>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</si>
  <si>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</si>
  <si>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</si>
  <si>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</si>
  <si>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</si>
  <si>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</si>
  <si>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</si>
  <si>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</si>
  <si>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</si>
  <si>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</si>
  <si>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</si>
  <si>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</si>
  <si>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</si>
  <si>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</si>
  <si>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</si>
  <si>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</si>
  <si>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</si>
  <si>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</si>
  <si>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</si>
  <si>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</si>
  <si>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</si>
  <si>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</si>
  <si>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</si>
  <si>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</si>
  <si>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</si>
  <si>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</si>
  <si>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</si>
  <si>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</si>
  <si>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</si>
  <si>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</si>
  <si>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</si>
  <si>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</si>
  <si>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</si>
  <si>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</si>
  <si>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</si>
  <si>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</si>
  <si>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</si>
  <si>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</si>
  <si>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</si>
  <si>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</si>
  <si>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</si>
  <si>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</si>
  <si>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</si>
  <si>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</si>
  <si>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</si>
  <si>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</si>
  <si>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</si>
  <si>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</si>
  <si>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</si>
  <si>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</si>
  <si>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</si>
  <si>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</si>
  <si>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</si>
  <si>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</si>
  <si>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</si>
  <si>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</si>
  <si>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</si>
  <si>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</si>
  <si>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</si>
  <si>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</si>
  <si>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</si>
  <si>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</si>
  <si>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</si>
  <si>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</si>
  <si>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</si>
  <si>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</si>
  <si>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</si>
  <si>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</si>
  <si>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</si>
  <si>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</si>
  <si>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</si>
  <si>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</si>
  <si>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</si>
  <si>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</si>
  <si>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</si>
  <si>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</si>
  <si>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</si>
  <si>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</si>
  <si>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</si>
  <si>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</si>
  <si>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</si>
  <si>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</si>
  <si>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</si>
  <si>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</si>
  <si>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</si>
  <si>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</si>
  <si>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</si>
  <si>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</si>
  <si>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</si>
  <si>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</si>
  <si>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</si>
  <si>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</si>
  <si>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</si>
  <si>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</si>
  <si>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</si>
  <si>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</si>
  <si>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</si>
  <si>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</si>
  <si>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</si>
  <si>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</si>
  <si>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</si>
  <si>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</si>
  <si>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</si>
  <si>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</si>
  <si>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</si>
  <si>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</si>
  <si>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</si>
  <si>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</si>
  <si>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</si>
  <si>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</si>
  <si>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</si>
  <si>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</si>
  <si>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</si>
  <si>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</si>
  <si>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</si>
  <si>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</si>
  <si>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</si>
  <si>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</si>
  <si>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</si>
  <si>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</si>
  <si>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</si>
  <si>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</si>
  <si>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</si>
  <si>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</si>
  <si>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</si>
  <si>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</si>
  <si>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</si>
  <si>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</si>
  <si>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</si>
  <si>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</si>
  <si>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</si>
  <si>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</si>
  <si>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</si>
  <si>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</si>
  <si>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</si>
  <si>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</si>
  <si>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</si>
  <si>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</si>
  <si>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</si>
  <si>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</si>
  <si>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</si>
  <si>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</si>
  <si>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</si>
  <si>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</si>
  <si>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</si>
  <si>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</si>
  <si>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</si>
  <si>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</si>
  <si>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</si>
  <si>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</si>
  <si>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</si>
  <si>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</si>
  <si>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</si>
  <si>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</si>
  <si>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</si>
  <si>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</si>
  <si>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</si>
  <si>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</si>
  <si>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</si>
  <si>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</si>
  <si>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</si>
  <si>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</si>
  <si>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</si>
  <si>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</si>
  <si>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</si>
  <si>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</si>
  <si>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</si>
  <si>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</si>
  <si>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</si>
  <si>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</si>
  <si>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</si>
  <si>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</si>
  <si>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</si>
  <si>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</si>
  <si>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</si>
  <si>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</si>
  <si>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</si>
  <si>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</si>
  <si>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</si>
  <si>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</si>
  <si>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</si>
  <si>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</si>
  <si>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</si>
  <si>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</si>
  <si>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</si>
  <si>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</si>
  <si>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</si>
  <si>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</si>
  <si>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</si>
  <si>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</si>
  <si>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</si>
  <si>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</si>
  <si>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</si>
  <si>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</si>
  <si>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</si>
  <si>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</si>
  <si>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</si>
  <si>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</si>
  <si>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</si>
  <si>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</si>
  <si>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</si>
  <si>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</si>
  <si>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</si>
  <si>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</si>
  <si>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</si>
  <si>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</si>
  <si>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</si>
  <si>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</si>
  <si>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</si>
  <si>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</si>
  <si>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</si>
  <si>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</si>
  <si>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</si>
  <si>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</si>
  <si>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</si>
  <si>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</si>
  <si>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</si>
  <si>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</si>
  <si>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</si>
  <si>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</si>
  <si>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</si>
  <si>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</si>
  <si>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</si>
  <si>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</si>
  <si>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</si>
  <si>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</si>
  <si>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</si>
  <si>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</si>
  <si>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</si>
  <si>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</si>
  <si>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</si>
  <si>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</si>
  <si>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</si>
  <si>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</si>
  <si>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</si>
  <si>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</si>
  <si>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</si>
  <si>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</si>
  <si>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</si>
  <si>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</si>
  <si>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</si>
  <si>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</si>
  <si>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</si>
  <si>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</si>
  <si>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</si>
  <si>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</si>
  <si>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</si>
  <si>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</si>
  <si>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</si>
  <si>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</si>
  <si>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</si>
  <si>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</si>
  <si>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</si>
  <si>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</si>
  <si>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</si>
  <si>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</si>
  <si>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</si>
  <si>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</si>
  <si>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</si>
  <si>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</si>
  <si>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</si>
  <si>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</si>
  <si>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</si>
  <si>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</si>
  <si>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</si>
  <si>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</si>
  <si>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</si>
  <si>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</si>
  <si>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</si>
  <si>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</si>
  <si>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</si>
  <si>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</si>
  <si>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</si>
  <si>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</si>
  <si>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</si>
  <si>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</si>
  <si>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</si>
  <si>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</si>
  <si>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</si>
  <si>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</si>
  <si>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</si>
  <si>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</si>
  <si>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</si>
  <si>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</si>
  <si>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</si>
  <si>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</si>
  <si>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</si>
  <si>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</si>
  <si>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</si>
  <si>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</si>
  <si>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</si>
  <si>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</si>
  <si>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</si>
  <si>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</si>
  <si>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</si>
  <si>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</si>
  <si>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</si>
  <si>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</si>
  <si>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</si>
  <si>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</si>
  <si>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</si>
  <si>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</si>
  <si>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</si>
  <si>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</si>
  <si>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</si>
  <si>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</si>
  <si>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</si>
  <si>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</si>
  <si>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</si>
  <si>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</si>
  <si>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</si>
  <si>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</si>
  <si>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</si>
  <si>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</si>
  <si>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</si>
  <si>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</si>
  <si>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</si>
  <si>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</si>
  <si>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</si>
  <si>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</si>
  <si>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</si>
  <si>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</si>
  <si>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</si>
  <si>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</si>
  <si>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</si>
  <si>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</si>
  <si>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</si>
  <si>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</si>
  <si>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</si>
  <si>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</si>
  <si>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</si>
  <si>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</si>
  <si>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</si>
  <si>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</si>
  <si>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</si>
  <si>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</si>
  <si>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</si>
  <si>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</si>
  <si>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</si>
  <si>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</si>
  <si>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</si>
  <si>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</si>
  <si>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</si>
  <si>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</si>
  <si>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</si>
  <si>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</si>
  <si>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</si>
  <si>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</si>
  <si>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</si>
  <si>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</si>
  <si>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</si>
  <si>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</si>
  <si>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</si>
  <si>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</si>
  <si>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</si>
  <si>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</si>
  <si>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</si>
  <si>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</si>
  <si>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</si>
  <si>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</si>
  <si>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</si>
  <si>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</si>
  <si>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</si>
  <si>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</si>
  <si>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</si>
  <si>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</si>
  <si>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</si>
  <si>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</si>
  <si>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</si>
  <si>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</si>
  <si>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</si>
  <si>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</si>
  <si>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</si>
  <si>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</si>
  <si>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</si>
  <si>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</si>
  <si>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</si>
  <si>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</si>
  <si>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</si>
  <si>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</si>
  <si>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</si>
  <si>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</si>
  <si>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</si>
  <si>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</si>
  <si>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</si>
  <si>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</si>
  <si>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</si>
  <si>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</si>
  <si>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</si>
  <si>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</si>
  <si>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</si>
  <si>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</si>
  <si>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</si>
  <si>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</si>
  <si>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</si>
  <si>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</si>
  <si>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</si>
  <si>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</si>
  <si>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</si>
  <si>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</si>
  <si>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</si>
  <si>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</si>
  <si>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</si>
  <si>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</si>
  <si>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</si>
  <si>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</si>
  <si>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</si>
  <si>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</si>
  <si>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</si>
  <si>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</si>
  <si>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</si>
  <si>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</si>
  <si>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</si>
  <si>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</si>
  <si>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</si>
  <si>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</si>
  <si>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</si>
  <si>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</si>
  <si>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</si>
  <si>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</si>
  <si>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</si>
  <si>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</si>
  <si>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</si>
  <si>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</si>
  <si>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</si>
  <si>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</si>
  <si>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</si>
  <si>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</si>
  <si>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</si>
  <si>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</si>
  <si>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</si>
  <si>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</si>
  <si>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</si>
  <si>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</si>
  <si>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</si>
  <si>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</si>
  <si>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</si>
  <si>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</si>
  <si>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</si>
  <si>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</si>
  <si>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</si>
  <si>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</si>
  <si>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</si>
  <si>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</si>
  <si>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</si>
  <si>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</si>
  <si>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</si>
  <si>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</si>
  <si>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</si>
  <si>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</si>
  <si>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</si>
  <si>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</si>
  <si>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</si>
  <si>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</si>
  <si>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</si>
  <si>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</si>
  <si>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</si>
  <si>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</si>
  <si>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</si>
  <si>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</si>
  <si>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</si>
  <si>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</si>
  <si>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</si>
  <si>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</si>
  <si>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</si>
  <si>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</si>
  <si>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</si>
  <si>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</si>
  <si>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</si>
  <si>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</si>
  <si>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</si>
  <si>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</si>
  <si>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</si>
  <si>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</si>
  <si>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</si>
  <si>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</si>
  <si>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</si>
  <si>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</si>
  <si>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</si>
  <si>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</si>
  <si>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</si>
  <si>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</si>
  <si>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</si>
  <si>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</si>
  <si>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</si>
  <si>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</si>
  <si>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</si>
  <si>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</si>
  <si>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</si>
  <si>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</si>
  <si>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</si>
  <si>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</si>
  <si>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</si>
  <si>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</si>
  <si>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</si>
  <si>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</si>
  <si>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</si>
  <si>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</si>
  <si>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</si>
  <si>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</si>
  <si>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</si>
  <si>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</si>
  <si>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</si>
  <si>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</si>
  <si>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</si>
  <si>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</si>
  <si>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</si>
  <si>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</si>
  <si>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</si>
  <si>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</si>
  <si>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</si>
  <si>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</si>
  <si>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</si>
  <si>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</si>
  <si>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</si>
  <si>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</si>
  <si>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</si>
  <si>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</si>
  <si>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</si>
  <si>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</si>
  <si>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</si>
  <si>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</si>
  <si>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</si>
  <si>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</si>
  <si>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</si>
  <si>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</si>
  <si>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</si>
  <si>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</si>
  <si>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</si>
  <si>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</si>
  <si>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</si>
  <si>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</si>
  <si>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</si>
  <si>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</si>
  <si>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</si>
  <si>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</si>
  <si>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</si>
  <si>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</si>
  <si>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</si>
  <si>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</si>
  <si>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</si>
  <si>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</si>
  <si>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</si>
  <si>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</si>
  <si>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</si>
  <si>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</si>
  <si>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</si>
  <si>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</si>
  <si>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</si>
  <si>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</si>
  <si>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</si>
  <si>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</si>
  <si>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</si>
  <si>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</si>
  <si>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</si>
  <si>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</si>
  <si>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</si>
  <si>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</si>
  <si>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</si>
  <si>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</si>
  <si>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</si>
  <si>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</si>
  <si>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</si>
  <si>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</si>
  <si>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</si>
  <si>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</si>
  <si>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</si>
  <si>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</si>
  <si>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</si>
  <si>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</si>
  <si>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</si>
  <si>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</si>
  <si>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</si>
  <si>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</si>
  <si>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</si>
  <si>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</si>
  <si>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</si>
  <si>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</si>
  <si>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</si>
  <si>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</si>
  <si>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</si>
  <si>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</si>
  <si>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</si>
  <si>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</si>
  <si>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</si>
  <si>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</si>
  <si>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</si>
  <si>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</si>
  <si>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</si>
  <si>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</si>
  <si>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</si>
  <si>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</si>
  <si>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</si>
  <si>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</si>
  <si>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</si>
  <si>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</si>
  <si>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</si>
  <si>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</si>
  <si>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</si>
  <si>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</si>
  <si>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</si>
  <si>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</si>
  <si>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</si>
  <si>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</si>
  <si>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</si>
  <si>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</si>
  <si>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</si>
  <si>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</si>
  <si>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</si>
  <si>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</si>
  <si>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</si>
  <si>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</si>
  <si>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</si>
  <si>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</si>
  <si>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</si>
  <si>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</si>
  <si>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</si>
  <si>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</si>
  <si>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</si>
  <si>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DJEČJI VRTIĆ MRVICA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</si>
</sst>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6655545</v>
      </c>
      <c r="D2" s="6">
        <f>'PR-RAS'!E6</f>
        <v>6670306.1299999999</v>
      </c>
      <c r="E2" s="6">
        <v>0</v>
      </c>
      <c r="F2" s="6">
        <v>0</v>
      </c>
      <c r="G2" s="7">
        <f t="shared" ref="G2:G264" si="0">(B2/1000)*(C2*1+D2*2)</f>
        <v>19996.15726</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960165</v>
      </c>
      <c r="D46" s="1">
        <f>'PR-RAS'!E50</f>
        <v>44000</v>
      </c>
      <c r="E46" s="1">
        <v>0</v>
      </c>
      <c r="F46" s="1">
        <v>0</v>
      </c>
      <c r="G46" s="2">
        <f t="shared" si="0"/>
        <v>47167.424999999996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28600</v>
      </c>
      <c r="D55" s="1">
        <f>'PR-RAS'!E59</f>
        <v>44000</v>
      </c>
      <c r="E55" s="1">
        <v>0</v>
      </c>
      <c r="F55" s="1">
        <v>0</v>
      </c>
      <c r="G55" s="2">
        <f t="shared" si="0"/>
        <v>6296.4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28600</v>
      </c>
      <c r="D56" s="1">
        <f>'PR-RAS'!E60</f>
        <v>44000</v>
      </c>
      <c r="E56" s="1">
        <v>0</v>
      </c>
      <c r="F56" s="1">
        <v>0</v>
      </c>
      <c r="G56" s="2">
        <f t="shared" si="0"/>
        <v>6413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931565</v>
      </c>
      <c r="D70" s="1">
        <f>'PR-RAS'!E74</f>
        <v>0</v>
      </c>
      <c r="E70" s="1">
        <v>0</v>
      </c>
      <c r="F70" s="1">
        <v>0</v>
      </c>
      <c r="G70" s="2">
        <f t="shared" si="0"/>
        <v>64277.985000000008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565565</v>
      </c>
      <c r="D71" s="1">
        <f>'PR-RAS'!E75</f>
        <v>0</v>
      </c>
      <c r="E71" s="1">
        <v>0</v>
      </c>
      <c r="F71" s="1">
        <v>0</v>
      </c>
      <c r="G71" s="2">
        <f t="shared" si="0"/>
        <v>39589.550000000003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366000</v>
      </c>
      <c r="D72" s="1">
        <f>'PR-RAS'!E76</f>
        <v>0</v>
      </c>
      <c r="E72" s="1">
        <v>0</v>
      </c>
      <c r="F72" s="1">
        <v>0</v>
      </c>
      <c r="G72" s="2">
        <f t="shared" si="0"/>
        <v>25985.999999999996</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v>
      </c>
      <c r="D78" s="1">
        <f>'PR-RAS'!E82</f>
        <v>0.5</v>
      </c>
      <c r="E78" s="1">
        <v>0</v>
      </c>
      <c r="F78" s="1">
        <v>0</v>
      </c>
      <c r="G78" s="2">
        <f t="shared" si="0"/>
        <v>0.38500000000000001</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v>
      </c>
      <c r="D79" s="1">
        <f>'PR-RAS'!E83</f>
        <v>0.5</v>
      </c>
      <c r="E79" s="1">
        <v>0</v>
      </c>
      <c r="F79" s="1">
        <v>0</v>
      </c>
      <c r="G79" s="2">
        <f t="shared" si="0"/>
        <v>0.39</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v>
      </c>
      <c r="D81" s="1">
        <f>'PR-RAS'!E85</f>
        <v>0.5</v>
      </c>
      <c r="E81" s="1">
        <v>0</v>
      </c>
      <c r="F81" s="1">
        <v>0</v>
      </c>
      <c r="G81" s="2">
        <f t="shared" si="0"/>
        <v>0.4</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1123767</v>
      </c>
      <c r="D102" s="1">
        <f>'PR-RAS'!E106</f>
        <v>1081594.5</v>
      </c>
      <c r="E102" s="1">
        <v>0</v>
      </c>
      <c r="F102" s="1">
        <v>0</v>
      </c>
      <c r="G102" s="2">
        <f t="shared" si="0"/>
        <v>331982.55600000004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1123767</v>
      </c>
      <c r="D108" s="1">
        <f>'PR-RAS'!E112</f>
        <v>1081594.5</v>
      </c>
      <c r="E108" s="1">
        <v>0</v>
      </c>
      <c r="F108" s="1">
        <v>0</v>
      </c>
      <c r="G108" s="2">
        <f t="shared" si="0"/>
        <v>351704.29200000002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1123767</v>
      </c>
      <c r="D113" s="1">
        <f>'PR-RAS'!E117</f>
        <v>1081594.5</v>
      </c>
      <c r="E113" s="1">
        <v>0</v>
      </c>
      <c r="F113" s="1">
        <v>0</v>
      </c>
      <c r="G113" s="2">
        <f t="shared" si="0"/>
        <v>368139.07199999999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100000</v>
      </c>
      <c r="D120" s="1">
        <f>'PR-RAS'!E124</f>
        <v>0</v>
      </c>
      <c r="E120" s="1">
        <v>0</v>
      </c>
      <c r="F120" s="1">
        <v>0</v>
      </c>
      <c r="G120" s="2">
        <f t="shared" si="0"/>
        <v>11900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100000</v>
      </c>
      <c r="D124" s="1">
        <f>'PR-RAS'!E128</f>
        <v>0</v>
      </c>
      <c r="E124" s="1">
        <v>0</v>
      </c>
      <c r="F124" s="1">
        <v>0</v>
      </c>
      <c r="G124" s="2">
        <f t="shared" si="0"/>
        <v>12300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100000</v>
      </c>
      <c r="D126" s="1">
        <f>'PR-RAS'!E130</f>
        <v>0</v>
      </c>
      <c r="E126" s="1">
        <v>0</v>
      </c>
      <c r="F126" s="1">
        <v>0</v>
      </c>
      <c r="G126" s="2">
        <f t="shared" si="0"/>
        <v>12500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4471609</v>
      </c>
      <c r="D129" s="1">
        <f>'PR-RAS'!E133</f>
        <v>5544711.1299999999</v>
      </c>
      <c r="E129" s="1">
        <v>0</v>
      </c>
      <c r="F129" s="1">
        <v>0</v>
      </c>
      <c r="G129" s="2">
        <f t="shared" si="0"/>
        <v>1991812.00128</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4471609</v>
      </c>
      <c r="D130" s="1">
        <f>'PR-RAS'!E134</f>
        <v>5544711.1299999999</v>
      </c>
      <c r="E130" s="1">
        <v>0</v>
      </c>
      <c r="F130" s="1">
        <v>0</v>
      </c>
      <c r="G130" s="2">
        <f t="shared" si="0"/>
        <v>2007373.03254</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4296609</v>
      </c>
      <c r="D131" s="1">
        <f>'PR-RAS'!E135</f>
        <v>5261934.34</v>
      </c>
      <c r="E131" s="1">
        <v>0</v>
      </c>
      <c r="F131" s="1">
        <v>0</v>
      </c>
      <c r="G131" s="2">
        <f t="shared" si="0"/>
        <v>1926662.0984</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175000</v>
      </c>
      <c r="D132" s="1">
        <f>'PR-RAS'!E136</f>
        <v>282776.78999999998</v>
      </c>
      <c r="E132" s="1">
        <v>0</v>
      </c>
      <c r="F132" s="1">
        <v>0</v>
      </c>
      <c r="G132" s="2">
        <f t="shared" si="0"/>
        <v>97012.518979999993</v>
      </c>
      <c r="H132" s="2">
        <f t="shared" si="1"/>
        <v>0.21000000002095476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5696493</v>
      </c>
      <c r="D147" s="1">
        <f>'PR-RAS'!E151</f>
        <v>6264101.3200000003</v>
      </c>
      <c r="E147" s="1">
        <v>0</v>
      </c>
      <c r="F147" s="1">
        <v>0</v>
      </c>
      <c r="G147" s="2">
        <f t="shared" si="0"/>
        <v>2660805.5634399997</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4480163</v>
      </c>
      <c r="D148" s="1">
        <f>'PR-RAS'!E152</f>
        <v>4892023.16</v>
      </c>
      <c r="E148" s="1">
        <v>0</v>
      </c>
      <c r="F148" s="1">
        <v>0</v>
      </c>
      <c r="G148" s="2">
        <f t="shared" si="0"/>
        <v>2096838.7700399999</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3712243</v>
      </c>
      <c r="D149" s="1">
        <f>'PR-RAS'!E153</f>
        <v>4042337.19</v>
      </c>
      <c r="E149" s="1">
        <v>0</v>
      </c>
      <c r="F149" s="1">
        <v>0</v>
      </c>
      <c r="G149" s="2">
        <f t="shared" si="0"/>
        <v>1745943.7722399998</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3712243</v>
      </c>
      <c r="D150" s="1">
        <f>'PR-RAS'!E154</f>
        <v>4042337.19</v>
      </c>
      <c r="E150" s="1">
        <v>0</v>
      </c>
      <c r="F150" s="1">
        <v>0</v>
      </c>
      <c r="G150" s="2">
        <f t="shared" si="0"/>
        <v>1757740.6896199998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155400</v>
      </c>
      <c r="D154" s="1">
        <f>'PR-RAS'!E158</f>
        <v>182763.72</v>
      </c>
      <c r="E154" s="1">
        <v>0</v>
      </c>
      <c r="F154" s="1">
        <v>0</v>
      </c>
      <c r="G154" s="2">
        <f t="shared" si="0"/>
        <v>79701.898319999993</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612520</v>
      </c>
      <c r="D155" s="1">
        <f>'PR-RAS'!E159</f>
        <v>666922.25</v>
      </c>
      <c r="E155" s="1">
        <v>0</v>
      </c>
      <c r="F155" s="1">
        <v>0</v>
      </c>
      <c r="G155" s="2">
        <f t="shared" si="0"/>
        <v>299740.13299999997</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612520</v>
      </c>
      <c r="D157" s="1">
        <f>'PR-RAS'!E161</f>
        <v>666922.25</v>
      </c>
      <c r="E157" s="1">
        <v>0</v>
      </c>
      <c r="F157" s="1">
        <v>0</v>
      </c>
      <c r="G157" s="2">
        <f t="shared" si="0"/>
        <v>303632.86200000002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1191529</v>
      </c>
      <c r="D159" s="1">
        <f>'PR-RAS'!E163</f>
        <v>1348222.3</v>
      </c>
      <c r="E159" s="1">
        <v>0</v>
      </c>
      <c r="F159" s="1">
        <v>0</v>
      </c>
      <c r="G159" s="2">
        <f t="shared" si="0"/>
        <v>614299.82880000002</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187175</v>
      </c>
      <c r="D160" s="1">
        <f>'PR-RAS'!E164</f>
        <v>172606.18</v>
      </c>
      <c r="E160" s="1">
        <v>0</v>
      </c>
      <c r="F160" s="1">
        <v>0</v>
      </c>
      <c r="G160" s="2">
        <f t="shared" si="0"/>
        <v>84649.590240000005</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120</v>
      </c>
      <c r="D161" s="1">
        <f>'PR-RAS'!E165</f>
        <v>4131.46</v>
      </c>
      <c r="E161" s="1">
        <v>0</v>
      </c>
      <c r="F161" s="1">
        <v>0</v>
      </c>
      <c r="G161" s="2">
        <f t="shared" si="0"/>
        <v>1341.2672</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141282</v>
      </c>
      <c r="D162" s="1">
        <f>'PR-RAS'!E166</f>
        <v>145955.4</v>
      </c>
      <c r="E162" s="1">
        <v>0</v>
      </c>
      <c r="F162" s="1">
        <v>0</v>
      </c>
      <c r="G162" s="2">
        <f t="shared" si="0"/>
        <v>69744.040800000002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45773</v>
      </c>
      <c r="D163" s="1">
        <f>'PR-RAS'!E167</f>
        <v>22519.32</v>
      </c>
      <c r="E163" s="1">
        <v>0</v>
      </c>
      <c r="F163" s="1">
        <v>0</v>
      </c>
      <c r="G163" s="2">
        <f t="shared" si="0"/>
        <v>14711.48568</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804584</v>
      </c>
      <c r="D165" s="1">
        <f>'PR-RAS'!E169</f>
        <v>910499.98</v>
      </c>
      <c r="E165" s="1">
        <v>0</v>
      </c>
      <c r="F165" s="1">
        <v>0</v>
      </c>
      <c r="G165" s="2">
        <f t="shared" si="0"/>
        <v>430595.76944</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210643</v>
      </c>
      <c r="D166" s="1">
        <f>'PR-RAS'!E170</f>
        <v>203820.05</v>
      </c>
      <c r="E166" s="1">
        <v>0</v>
      </c>
      <c r="F166" s="1">
        <v>0</v>
      </c>
      <c r="G166" s="2">
        <f t="shared" si="0"/>
        <v>102016.7115</v>
      </c>
      <c r="H166" s="2">
        <f t="shared" si="1"/>
        <v>4.9999999988358468E-2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414471</v>
      </c>
      <c r="D167" s="1">
        <f>'PR-RAS'!E171</f>
        <v>489449.19</v>
      </c>
      <c r="E167" s="1">
        <v>0</v>
      </c>
      <c r="F167" s="1">
        <v>0</v>
      </c>
      <c r="G167" s="2">
        <f t="shared" si="0"/>
        <v>231299.31708000001</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172490</v>
      </c>
      <c r="D168" s="1">
        <f>'PR-RAS'!E172</f>
        <v>193502.95</v>
      </c>
      <c r="E168" s="1">
        <v>0</v>
      </c>
      <c r="F168" s="1">
        <v>0</v>
      </c>
      <c r="G168" s="2">
        <f t="shared" si="0"/>
        <v>93435.815300000002</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4656</v>
      </c>
      <c r="D169" s="1">
        <f>'PR-RAS'!E173</f>
        <v>11502.79</v>
      </c>
      <c r="E169" s="1">
        <v>0</v>
      </c>
      <c r="F169" s="1">
        <v>0</v>
      </c>
      <c r="G169" s="2">
        <f t="shared" si="0"/>
        <v>4647.1454400000002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2324</v>
      </c>
      <c r="D170" s="1">
        <f>'PR-RAS'!E174</f>
        <v>12225</v>
      </c>
      <c r="E170" s="1">
        <v>0</v>
      </c>
      <c r="F170" s="1">
        <v>0</v>
      </c>
      <c r="G170" s="2">
        <f t="shared" si="0"/>
        <v>4524.8060000000005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183630</v>
      </c>
      <c r="D173" s="1">
        <f>'PR-RAS'!E177</f>
        <v>246407.83000000002</v>
      </c>
      <c r="E173" s="1">
        <v>0</v>
      </c>
      <c r="F173" s="1">
        <v>0</v>
      </c>
      <c r="G173" s="2">
        <f t="shared" si="0"/>
        <v>116348.65351999999</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14308</v>
      </c>
      <c r="D174" s="1">
        <f>'PR-RAS'!E178</f>
        <v>15295.99</v>
      </c>
      <c r="E174" s="1">
        <v>0</v>
      </c>
      <c r="F174" s="1">
        <v>0</v>
      </c>
      <c r="G174" s="2">
        <f t="shared" si="0"/>
        <v>7767.696539999999</v>
      </c>
      <c r="H174" s="2">
        <f t="shared" si="1"/>
        <v>1.0000000000218279E-2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18544</v>
      </c>
      <c r="D175" s="1">
        <f>'PR-RAS'!E179</f>
        <v>74075.88</v>
      </c>
      <c r="E175" s="1">
        <v>0</v>
      </c>
      <c r="F175" s="1">
        <v>0</v>
      </c>
      <c r="G175" s="2">
        <f t="shared" si="0"/>
        <v>29005.062239999999</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2070</v>
      </c>
      <c r="D176" s="1">
        <f>'PR-RAS'!E180</f>
        <v>0</v>
      </c>
      <c r="E176" s="1">
        <v>0</v>
      </c>
      <c r="F176" s="1">
        <v>0</v>
      </c>
      <c r="G176" s="2">
        <f t="shared" si="0"/>
        <v>362.25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41233</v>
      </c>
      <c r="D177" s="1">
        <f>'PR-RAS'!E181</f>
        <v>43197.99</v>
      </c>
      <c r="E177" s="1">
        <v>0</v>
      </c>
      <c r="F177" s="1">
        <v>0</v>
      </c>
      <c r="G177" s="2">
        <f t="shared" si="0"/>
        <v>22462.70048</v>
      </c>
      <c r="H177" s="2">
        <f t="shared" si="1"/>
        <v>1.0000000002037268E-2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37533</v>
      </c>
      <c r="D179" s="1">
        <f>'PR-RAS'!E183</f>
        <v>28500.35</v>
      </c>
      <c r="E179" s="1">
        <v>0</v>
      </c>
      <c r="F179" s="1">
        <v>0</v>
      </c>
      <c r="G179" s="2">
        <f t="shared" si="0"/>
        <v>16826.998599999999</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35583</v>
      </c>
      <c r="D180" s="1">
        <f>'PR-RAS'!E184</f>
        <v>42437.5</v>
      </c>
      <c r="E180" s="1">
        <v>0</v>
      </c>
      <c r="F180" s="1">
        <v>0</v>
      </c>
      <c r="G180" s="2">
        <f t="shared" si="0"/>
        <v>21561.982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20150</v>
      </c>
      <c r="D181" s="1">
        <f>'PR-RAS'!E185</f>
        <v>19712.5</v>
      </c>
      <c r="E181" s="1">
        <v>0</v>
      </c>
      <c r="F181" s="1">
        <v>0</v>
      </c>
      <c r="G181" s="2">
        <f t="shared" si="0"/>
        <v>10723.5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14209</v>
      </c>
      <c r="D182" s="1">
        <f>'PR-RAS'!E186</f>
        <v>23187.62</v>
      </c>
      <c r="E182" s="1">
        <v>0</v>
      </c>
      <c r="F182" s="1">
        <v>0</v>
      </c>
      <c r="G182" s="2">
        <f t="shared" si="0"/>
        <v>10965.747439999999</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16140</v>
      </c>
      <c r="D184" s="1">
        <f>'PR-RAS'!E188</f>
        <v>18708.310000000001</v>
      </c>
      <c r="E184" s="1">
        <v>0</v>
      </c>
      <c r="F184" s="1">
        <v>0</v>
      </c>
      <c r="G184" s="2">
        <f t="shared" si="0"/>
        <v>9800.8614600000001</v>
      </c>
      <c r="H184" s="2">
        <f t="shared" si="1"/>
        <v>0.31000000000130967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5985</v>
      </c>
      <c r="D186" s="1">
        <f>'PR-RAS'!E190</f>
        <v>5814.45</v>
      </c>
      <c r="E186" s="1">
        <v>0</v>
      </c>
      <c r="F186" s="1">
        <v>0</v>
      </c>
      <c r="G186" s="2">
        <f t="shared" si="0"/>
        <v>3258.5715</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534.99</v>
      </c>
      <c r="E187" s="1">
        <v>0</v>
      </c>
      <c r="F187" s="1">
        <v>0</v>
      </c>
      <c r="G187" s="2">
        <f t="shared" si="0"/>
        <v>199.01627999999999</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10125</v>
      </c>
      <c r="D189" s="1">
        <f>'PR-RAS'!E193</f>
        <v>11133.87</v>
      </c>
      <c r="E189" s="1">
        <v>0</v>
      </c>
      <c r="F189" s="1">
        <v>0</v>
      </c>
      <c r="G189" s="2">
        <f t="shared" si="0"/>
        <v>6089.8351200000006</v>
      </c>
      <c r="H189" s="2">
        <f t="shared" si="1"/>
        <v>0.12999999999919964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v>
      </c>
      <c r="D191" s="1">
        <f>'PR-RAS'!E195</f>
        <v>1225</v>
      </c>
      <c r="E191" s="1">
        <v>0</v>
      </c>
      <c r="F191" s="1">
        <v>0</v>
      </c>
      <c r="G191" s="2">
        <f t="shared" si="0"/>
        <v>471.2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24801</v>
      </c>
      <c r="D192" s="1">
        <f>'PR-RAS'!E196</f>
        <v>23855.86</v>
      </c>
      <c r="E192" s="1">
        <v>0</v>
      </c>
      <c r="F192" s="1">
        <v>0</v>
      </c>
      <c r="G192" s="2">
        <f t="shared" si="0"/>
        <v>13849.92952</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24801</v>
      </c>
      <c r="D206" s="1">
        <f>'PR-RAS'!E210</f>
        <v>23855.86</v>
      </c>
      <c r="E206" s="1">
        <v>0</v>
      </c>
      <c r="F206" s="1">
        <v>0</v>
      </c>
      <c r="G206" s="2">
        <f t="shared" si="0"/>
        <v>14865.107599999999</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22684</v>
      </c>
      <c r="D207" s="1">
        <f>'PR-RAS'!E211</f>
        <v>23311.9</v>
      </c>
      <c r="E207" s="1">
        <v>0</v>
      </c>
      <c r="F207" s="1">
        <v>0</v>
      </c>
      <c r="G207" s="2">
        <f t="shared" si="0"/>
        <v>14277.406800000001</v>
      </c>
      <c r="H207" s="2">
        <f t="shared" si="1"/>
        <v>9.9999999998544808E-2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2117</v>
      </c>
      <c r="D209" s="1">
        <f>'PR-RAS'!E213</f>
        <v>543.96</v>
      </c>
      <c r="E209" s="1">
        <v>0</v>
      </c>
      <c r="F209" s="1">
        <v>0</v>
      </c>
      <c r="G209" s="2">
        <f t="shared" si="0"/>
        <v>666.62335999999993</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5696493</v>
      </c>
      <c r="D285" s="1">
        <f>'PR-RAS'!E289</f>
        <v>6264101.3200000003</v>
      </c>
      <c r="E285" s="1">
        <v>0</v>
      </c>
      <c r="F285" s="1">
        <v>0</v>
      </c>
      <c r="G285" s="2">
        <f t="shared" si="8"/>
        <v>5175813.56176</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959052</v>
      </c>
      <c r="D286" s="1">
        <f>'PR-RAS'!E290</f>
        <v>406204.80999999959</v>
      </c>
      <c r="E286" s="1">
        <v>0</v>
      </c>
      <c r="F286" s="1">
        <v>0</v>
      </c>
      <c r="G286" s="2">
        <f t="shared" si="8"/>
        <v>504866.56169999973</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242510</v>
      </c>
      <c r="D289" s="1">
        <f>'PR-RAS'!E293</f>
        <v>0</v>
      </c>
      <c r="E289" s="1">
        <v>0</v>
      </c>
      <c r="F289" s="1">
        <v>0</v>
      </c>
      <c r="G289" s="2">
        <f t="shared" si="8"/>
        <v>69842.87999999999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241163</v>
      </c>
      <c r="D290" s="1">
        <f>'PR-RAS'!E294</f>
        <v>408549.17</v>
      </c>
      <c r="E290" s="1">
        <v>0</v>
      </c>
      <c r="F290" s="1">
        <v>0</v>
      </c>
      <c r="G290" s="2">
        <f t="shared" si="8"/>
        <v>305837.52725999994</v>
      </c>
      <c r="H290" s="2">
        <f t="shared" si="9"/>
        <v>0.16999999998370185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110962</v>
      </c>
      <c r="D345" s="1">
        <f>'PR-RAS'!E350</f>
        <v>109476.9</v>
      </c>
      <c r="E345" s="1">
        <v>0</v>
      </c>
      <c r="F345" s="1">
        <v>0</v>
      </c>
      <c r="G345" s="2">
        <f t="shared" si="8"/>
        <v>113491.03519999998</v>
      </c>
      <c r="H345" s="2">
        <f t="shared" si="9"/>
        <v>0.10000000000582077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110962</v>
      </c>
      <c r="D358" s="1">
        <f>'PR-RAS'!E363</f>
        <v>109476.9</v>
      </c>
      <c r="E358" s="1">
        <v>0</v>
      </c>
      <c r="F358" s="1">
        <v>0</v>
      </c>
      <c r="G358" s="2">
        <f t="shared" si="8"/>
        <v>117779.94059999999</v>
      </c>
      <c r="H358" s="2">
        <f t="shared" si="9"/>
        <v>0.10000000000582077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110962</v>
      </c>
      <c r="D364" s="1">
        <f>'PR-RAS'!E369</f>
        <v>109476.9</v>
      </c>
      <c r="E364" s="1">
        <v>0</v>
      </c>
      <c r="F364" s="1">
        <v>0</v>
      </c>
      <c r="G364" s="2">
        <f t="shared" si="8"/>
        <v>119759.43539999999</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7388</v>
      </c>
      <c r="D365" s="1">
        <f>'PR-RAS'!E370</f>
        <v>55645.65</v>
      </c>
      <c r="E365" s="1">
        <v>0</v>
      </c>
      <c r="F365" s="1">
        <v>0</v>
      </c>
      <c r="G365" s="2">
        <f t="shared" si="8"/>
        <v>43199.265200000002</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103574</v>
      </c>
      <c r="D371" s="1">
        <f>'PR-RAS'!E376</f>
        <v>53831.25</v>
      </c>
      <c r="E371" s="1">
        <v>0</v>
      </c>
      <c r="F371" s="1">
        <v>0</v>
      </c>
      <c r="G371" s="2">
        <f t="shared" si="8"/>
        <v>78157.505000000005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110962</v>
      </c>
      <c r="D403" s="1">
        <f>'PR-RAS'!E408</f>
        <v>109476.9</v>
      </c>
      <c r="E403" s="1">
        <v>0</v>
      </c>
      <c r="F403" s="1">
        <v>0</v>
      </c>
      <c r="G403" s="2">
        <f t="shared" si="8"/>
        <v>132626.15160000001</v>
      </c>
      <c r="H403" s="2">
        <f t="shared" si="9"/>
        <v>0.10000000000582077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842916</v>
      </c>
      <c r="D405" s="1">
        <f>'PR-RAS'!E410</f>
        <v>237335.62</v>
      </c>
      <c r="E405" s="1">
        <v>0</v>
      </c>
      <c r="F405" s="1">
        <v>0</v>
      </c>
      <c r="G405" s="2">
        <f t="shared" si="8"/>
        <v>532305.24496000004</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6655545</v>
      </c>
      <c r="D407" s="1">
        <f>'PR-RAS'!E412</f>
        <v>6670306.1299999999</v>
      </c>
      <c r="E407" s="1">
        <v>0</v>
      </c>
      <c r="F407" s="1">
        <v>0</v>
      </c>
      <c r="G407" s="2">
        <f t="shared" si="8"/>
        <v>8118439.8475599997</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5807455</v>
      </c>
      <c r="D408" s="1">
        <f>'PR-RAS'!E413</f>
        <v>6373578.2200000007</v>
      </c>
      <c r="E408" s="1">
        <v>0</v>
      </c>
      <c r="F408" s="1">
        <v>0</v>
      </c>
      <c r="G408" s="2">
        <f t="shared" si="8"/>
        <v>7551726.8560800003</v>
      </c>
      <c r="H408" s="2">
        <f t="shared" si="9"/>
        <v>0.22000000067055225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848090</v>
      </c>
      <c r="D409" s="1">
        <f>'PR-RAS'!E414</f>
        <v>296727.90999999922</v>
      </c>
      <c r="E409" s="1">
        <v>0</v>
      </c>
      <c r="F409" s="1">
        <v>0</v>
      </c>
      <c r="G409" s="2">
        <f t="shared" si="8"/>
        <v>588150.69455999928</v>
      </c>
      <c r="H409" s="2">
        <f t="shared" si="9"/>
        <v>9.0000000782310963E-2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1085426</v>
      </c>
      <c r="D412" s="1">
        <f>'PR-RAS'!E417</f>
        <v>237335.62</v>
      </c>
      <c r="E412" s="1">
        <v>0</v>
      </c>
      <c r="F412" s="1">
        <v>0</v>
      </c>
      <c r="G412" s="2">
        <f t="shared" si="8"/>
        <v>641199.96563999995</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241163</v>
      </c>
      <c r="D413" s="1">
        <f>'PR-RAS'!E418</f>
        <v>408549.17</v>
      </c>
      <c r="E413" s="1">
        <v>0</v>
      </c>
      <c r="F413" s="1">
        <v>0</v>
      </c>
      <c r="G413" s="2">
        <f t="shared" si="8"/>
        <v>436003.67207999993</v>
      </c>
      <c r="H413" s="2">
        <f t="shared" si="9"/>
        <v>0.16999999998370185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6655545</v>
      </c>
      <c r="D633" s="1">
        <f>'PR-RAS'!E639</f>
        <v>6670306.1299999999</v>
      </c>
      <c r="E633" s="1">
        <v>0</v>
      </c>
      <c r="F633" s="1">
        <v>0</v>
      </c>
      <c r="G633" s="2">
        <f t="shared" si="10"/>
        <v>12637571.388319999</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5807455</v>
      </c>
      <c r="D634" s="1">
        <f>'PR-RAS'!E640</f>
        <v>6373578.2200000007</v>
      </c>
      <c r="E634" s="1">
        <v>0</v>
      </c>
      <c r="F634" s="1">
        <v>0</v>
      </c>
      <c r="G634" s="2">
        <f t="shared" si="10"/>
        <v>11745069.041520001</v>
      </c>
      <c r="H634" s="2">
        <f t="shared" si="11"/>
        <v>0.22000000067055225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848090</v>
      </c>
      <c r="D635" s="1">
        <f>'PR-RAS'!E641</f>
        <v>296727.90999999922</v>
      </c>
      <c r="E635" s="1">
        <v>0</v>
      </c>
      <c r="F635" s="1">
        <v>0</v>
      </c>
      <c r="G635" s="2">
        <f t="shared" si="10"/>
        <v>913940.04987999902</v>
      </c>
      <c r="H635" s="2">
        <f t="shared" si="11"/>
        <v>9.0000000782310963E-2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1085426</v>
      </c>
      <c r="D638" s="1">
        <f>'PR-RAS'!E644</f>
        <v>237335.62</v>
      </c>
      <c r="E638" s="1">
        <v>0</v>
      </c>
      <c r="F638" s="1">
        <v>0</v>
      </c>
      <c r="G638" s="2">
        <f t="shared" si="10"/>
        <v>993781.94188000006</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59392.289999999222</v>
      </c>
      <c r="E639" s="1">
        <v>0</v>
      </c>
      <c r="F639" s="1">
        <v>0</v>
      </c>
      <c r="G639" s="2">
        <f t="shared" si="10"/>
        <v>75784.562039999015</v>
      </c>
      <c r="H639" s="2">
        <f t="shared" si="11"/>
        <v>0.28999999922234565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237336</v>
      </c>
      <c r="D640" s="1">
        <f>'PR-RAS'!E646</f>
        <v>0</v>
      </c>
      <c r="E640" s="1">
        <v>0</v>
      </c>
      <c r="F640" s="1">
        <v>0</v>
      </c>
      <c r="G640" s="2">
        <f t="shared" si="10"/>
        <v>151657.704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378815</v>
      </c>
      <c r="D641" s="1">
        <f>'PR-RAS'!E647</f>
        <v>473265.45</v>
      </c>
      <c r="E641" s="1">
        <v>0</v>
      </c>
      <c r="F641" s="1">
        <v>0</v>
      </c>
      <c r="G641" s="2">
        <f t="shared" si="10"/>
        <v>848221.37599999993</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13609</v>
      </c>
      <c r="D642" s="1">
        <f>'PR-RAS'!E649</f>
        <v>222538.1</v>
      </c>
      <c r="E642" s="1">
        <v>0</v>
      </c>
      <c r="F642" s="1">
        <v>0</v>
      </c>
      <c r="G642" s="2">
        <f t="shared" si="10"/>
        <v>294017.2132</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6684681</v>
      </c>
      <c r="D643" s="1">
        <f>'PR-RAS'!E650</f>
        <v>6689196.3399999999</v>
      </c>
      <c r="E643" s="1">
        <v>0</v>
      </c>
      <c r="F643" s="1">
        <v>0</v>
      </c>
      <c r="G643" s="2">
        <f t="shared" si="10"/>
        <v>12880493.30256</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6475752</v>
      </c>
      <c r="D644" s="1">
        <f>'PR-RAS'!E651</f>
        <v>6813786.9400000004</v>
      </c>
      <c r="E644" s="1">
        <v>0</v>
      </c>
      <c r="F644" s="1">
        <v>0</v>
      </c>
      <c r="G644" s="2">
        <f t="shared" si="10"/>
        <v>12926438.540840002</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222538</v>
      </c>
      <c r="D645" s="1">
        <f>'PR-RAS'!E652</f>
        <v>97947.499999999069</v>
      </c>
      <c r="E645" s="1">
        <v>0</v>
      </c>
      <c r="F645" s="1">
        <v>0</v>
      </c>
      <c r="G645" s="2">
        <f t="shared" si="10"/>
        <v>269470.85199999879</v>
      </c>
      <c r="H645" s="2">
        <f t="shared" si="11"/>
        <v>0.49999999906867743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46</v>
      </c>
      <c r="D647" s="1">
        <f>'PR-RAS'!E654</f>
        <v>45</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28600</v>
      </c>
      <c r="D654" s="1">
        <f>'PR-RAS'!E661</f>
        <v>44000</v>
      </c>
      <c r="E654" s="1">
        <v>0</v>
      </c>
      <c r="F654" s="1">
        <v>0</v>
      </c>
      <c r="G654" s="2">
        <f t="shared" si="10"/>
        <v>76139.8</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565565</v>
      </c>
      <c r="D688" s="1">
        <f>'PR-RAS'!E695</f>
        <v>0</v>
      </c>
      <c r="E688" s="1">
        <v>0</v>
      </c>
      <c r="F688" s="1">
        <v>0</v>
      </c>
      <c r="G688" s="2">
        <f t="shared" si="10"/>
        <v>388543.15500000003</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366000</v>
      </c>
      <c r="D691" s="1">
        <f>'PR-RAS'!E698</f>
        <v>0</v>
      </c>
      <c r="E691" s="1">
        <v>0</v>
      </c>
      <c r="F691" s="1">
        <v>0</v>
      </c>
      <c r="G691" s="2">
        <f t="shared" si="10"/>
        <v>252539.99999999997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1123767</v>
      </c>
      <c r="D703" s="1">
        <f>'PR-RAS'!E710</f>
        <v>1081594.5</v>
      </c>
      <c r="E703" s="1">
        <v>0</v>
      </c>
      <c r="F703" s="1">
        <v>0</v>
      </c>
      <c r="G703" s="2">
        <f t="shared" si="10"/>
        <v>2307443.1119999997</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12763.72</v>
      </c>
      <c r="E709" s="1">
        <v>0</v>
      </c>
      <c r="F709" s="1">
        <v>0</v>
      </c>
      <c r="G709" s="2">
        <f t="shared" si="10"/>
        <v>18073.427519999997</v>
      </c>
      <c r="H709" s="2">
        <f t="shared" si="11"/>
        <v>0.28000000000065484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3000</v>
      </c>
      <c r="D710" s="1">
        <f>'PR-RAS'!E717</f>
        <v>10500</v>
      </c>
      <c r="E710" s="1">
        <v>0</v>
      </c>
      <c r="F710" s="1">
        <v>0</v>
      </c>
      <c r="G710" s="2">
        <f t="shared" si="10"/>
        <v>17016</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141282</v>
      </c>
      <c r="D711" s="1">
        <f>'PR-RAS'!E718</f>
        <v>145955.4</v>
      </c>
      <c r="E711" s="1">
        <v>0</v>
      </c>
      <c r="F711" s="1">
        <v>0</v>
      </c>
      <c r="G711" s="2">
        <f t="shared" si="10"/>
        <v>307566.88799999998</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35283</v>
      </c>
      <c r="D713" s="1">
        <f>'PR-RAS'!E720</f>
        <v>25975.35</v>
      </c>
      <c r="E713" s="1">
        <v>0</v>
      </c>
      <c r="F713" s="1">
        <v>0</v>
      </c>
      <c r="G713" s="2">
        <f t="shared" si="10"/>
        <v>62110.394399999997</v>
      </c>
      <c r="H713" s="2">
        <f t="shared" si="11"/>
        <v>0.34999999999854481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11485</v>
      </c>
      <c r="D715" s="1">
        <f>'PR-RAS'!E722</f>
        <v>0</v>
      </c>
      <c r="E715" s="1">
        <v>0</v>
      </c>
      <c r="F715" s="1">
        <v>0</v>
      </c>
      <c r="G715" s="2">
        <f t="shared" si="10"/>
        <v>8200.2899999999991</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2571001</v>
      </c>
      <c r="D984" s="6">
        <f>BILANCA!E6</f>
        <v>2560175.09</v>
      </c>
      <c r="E984" s="6">
        <v>0</v>
      </c>
      <c r="F984" s="6">
        <v>0</v>
      </c>
      <c r="G984" s="7">
        <f t="shared" ref="G984:G1241" si="22">B984/1000*C984+B984/500*D984</f>
        <v>7691.3511799999997</v>
      </c>
      <c r="H984" s="7">
        <f t="shared" si="19"/>
        <v>8.9999999850988388E-2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1699413</v>
      </c>
      <c r="D985" s="1">
        <f>BILANCA!E7</f>
        <v>1567902.1800000002</v>
      </c>
      <c r="E985" s="1">
        <v>0</v>
      </c>
      <c r="F985" s="1">
        <v>0</v>
      </c>
      <c r="G985" s="2">
        <f t="shared" si="22"/>
        <v>9670.4347200000011</v>
      </c>
      <c r="H985" s="2">
        <f t="shared" si="19"/>
        <v>0.18000000016763806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1699413</v>
      </c>
      <c r="D990" s="1">
        <f>BILANCA!E12</f>
        <v>1567902.1800000002</v>
      </c>
      <c r="E990" s="1">
        <v>0</v>
      </c>
      <c r="F990" s="1">
        <v>0</v>
      </c>
      <c r="G990" s="2">
        <f t="shared" si="22"/>
        <v>33846.521520000002</v>
      </c>
      <c r="H990" s="2">
        <f t="shared" si="19"/>
        <v>0.18000000016763806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869933</v>
      </c>
      <c r="D991" s="1">
        <f>BILANCA!E13</f>
        <v>844742.58</v>
      </c>
      <c r="E991" s="1">
        <v>0</v>
      </c>
      <c r="F991" s="1">
        <v>0</v>
      </c>
      <c r="G991" s="2">
        <f t="shared" si="22"/>
        <v>20475.345280000001</v>
      </c>
      <c r="H991" s="2">
        <f t="shared" si="19"/>
        <v>0.42000000004190952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1679343</v>
      </c>
      <c r="D993" s="1">
        <f>BILANCA!E15</f>
        <v>1679342.74</v>
      </c>
      <c r="E993" s="1">
        <v>0</v>
      </c>
      <c r="F993" s="1">
        <v>0</v>
      </c>
      <c r="G993" s="2">
        <f t="shared" si="22"/>
        <v>50380.284800000001</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809410</v>
      </c>
      <c r="D996" s="1">
        <f>BILANCA!E18</f>
        <v>834600.16</v>
      </c>
      <c r="E996" s="1">
        <v>0</v>
      </c>
      <c r="F996" s="1">
        <v>0</v>
      </c>
      <c r="G996" s="2">
        <f t="shared" si="22"/>
        <v>32221.934159999997</v>
      </c>
      <c r="H996" s="2">
        <f t="shared" si="19"/>
        <v>0.16000000003259629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828861</v>
      </c>
      <c r="D997" s="1">
        <f>BILANCA!E19</f>
        <v>722814</v>
      </c>
      <c r="E997" s="1">
        <v>0</v>
      </c>
      <c r="F997" s="1">
        <v>0</v>
      </c>
      <c r="G997" s="2">
        <f t="shared" si="22"/>
        <v>31842.846000000001</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38186</v>
      </c>
      <c r="D998" s="1">
        <f>BILANCA!E20</f>
        <v>93831.62</v>
      </c>
      <c r="E998" s="1">
        <v>0</v>
      </c>
      <c r="F998" s="1">
        <v>0</v>
      </c>
      <c r="G998" s="2">
        <f t="shared" si="22"/>
        <v>3387.7385999999997</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11292</v>
      </c>
      <c r="D999" s="1">
        <f>BILANCA!E21</f>
        <v>11292</v>
      </c>
      <c r="E999" s="1">
        <v>0</v>
      </c>
      <c r="F999" s="1">
        <v>0</v>
      </c>
      <c r="G999" s="2">
        <f t="shared" si="22"/>
        <v>542.01599999999996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77831</v>
      </c>
      <c r="D1000" s="1">
        <f>BILANCA!E22</f>
        <v>77831.8</v>
      </c>
      <c r="E1000" s="1">
        <v>0</v>
      </c>
      <c r="F1000" s="1">
        <v>0</v>
      </c>
      <c r="G1000" s="2">
        <f t="shared" si="22"/>
        <v>3969.4082000000008</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2373202</v>
      </c>
      <c r="D1004" s="1">
        <f>BILANCA!E26</f>
        <v>2427032.77</v>
      </c>
      <c r="E1004" s="1">
        <v>0</v>
      </c>
      <c r="F1004" s="1">
        <v>0</v>
      </c>
      <c r="G1004" s="2">
        <f t="shared" si="22"/>
        <v>151772.61834000002</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1671650</v>
      </c>
      <c r="D1006" s="1">
        <f>BILANCA!E28</f>
        <v>1887174.19</v>
      </c>
      <c r="E1006" s="1">
        <v>0</v>
      </c>
      <c r="F1006" s="1">
        <v>0</v>
      </c>
      <c r="G1006" s="2">
        <f t="shared" si="22"/>
        <v>125257.96273999999</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619</v>
      </c>
      <c r="D1019" s="1">
        <f>BILANCA!E41</f>
        <v>345.60000000000036</v>
      </c>
      <c r="E1019" s="1">
        <v>0</v>
      </c>
      <c r="F1019" s="1">
        <v>0</v>
      </c>
      <c r="G1019" s="2">
        <f t="shared" si="22"/>
        <v>47.167200000000022</v>
      </c>
      <c r="H1019" s="2">
        <f t="shared" si="19"/>
        <v>0.3999999999996362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10956</v>
      </c>
      <c r="D1020" s="1">
        <f>BILANCA!E42</f>
        <v>10956.41</v>
      </c>
      <c r="E1020" s="1">
        <v>0</v>
      </c>
      <c r="F1020" s="1">
        <v>0</v>
      </c>
      <c r="G1020" s="2">
        <f t="shared" si="22"/>
        <v>1216.1463399999998</v>
      </c>
      <c r="H1020" s="2">
        <f t="shared" si="19"/>
        <v>0.40999999999985448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10337</v>
      </c>
      <c r="D1022" s="1">
        <f>BILANCA!E44</f>
        <v>10610.81</v>
      </c>
      <c r="E1022" s="1">
        <v>0</v>
      </c>
      <c r="F1022" s="1">
        <v>0</v>
      </c>
      <c r="G1022" s="2">
        <f t="shared" si="22"/>
        <v>1230.7861799999998</v>
      </c>
      <c r="H1022" s="2">
        <f t="shared" si="19"/>
        <v>0.19000000000050932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1899</v>
      </c>
      <c r="D1025" s="1">
        <f>BILANCA!E47</f>
        <v>1899</v>
      </c>
      <c r="E1025" s="1">
        <v>0</v>
      </c>
      <c r="F1025" s="1">
        <v>0</v>
      </c>
      <c r="G1025" s="2">
        <f t="shared" si="22"/>
        <v>239.27400000000003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3112</v>
      </c>
      <c r="D1026" s="1">
        <f>BILANCA!E48</f>
        <v>3112.21</v>
      </c>
      <c r="E1026" s="1">
        <v>0</v>
      </c>
      <c r="F1026" s="1">
        <v>0</v>
      </c>
      <c r="G1026" s="2">
        <f t="shared" si="22"/>
        <v>401.46605999999997</v>
      </c>
      <c r="H1026" s="2">
        <f t="shared" si="19"/>
        <v>0.21000000000003638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122500</v>
      </c>
      <c r="D1027" s="1">
        <f>BILANCA!E49</f>
        <v>122500</v>
      </c>
      <c r="E1027" s="1">
        <v>0</v>
      </c>
      <c r="F1027" s="1">
        <v>0</v>
      </c>
      <c r="G1027" s="2">
        <f t="shared" si="22"/>
        <v>16170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127511</v>
      </c>
      <c r="D1028" s="1">
        <f>BILANCA!E50</f>
        <v>127511.21</v>
      </c>
      <c r="E1028" s="1">
        <v>0</v>
      </c>
      <c r="F1028" s="1">
        <v>0</v>
      </c>
      <c r="G1028" s="2">
        <f t="shared" si="22"/>
        <v>17214.0039</v>
      </c>
      <c r="H1028" s="2">
        <f t="shared" si="19"/>
        <v>0.21000000000640284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229158</v>
      </c>
      <c r="D1032" s="1">
        <f>BILANCA!E54</f>
        <v>232355.71</v>
      </c>
      <c r="E1032" s="1">
        <v>0</v>
      </c>
      <c r="F1032" s="1">
        <v>0</v>
      </c>
      <c r="G1032" s="2">
        <f t="shared" si="22"/>
        <v>33999.601580000002</v>
      </c>
      <c r="H1032" s="2">
        <f t="shared" si="19"/>
        <v>0.29000000000814907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229158</v>
      </c>
      <c r="D1033" s="1">
        <f>BILANCA!E55</f>
        <v>232355.71</v>
      </c>
      <c r="E1033" s="1">
        <v>0</v>
      </c>
      <c r="F1033" s="1">
        <v>0</v>
      </c>
      <c r="G1033" s="2">
        <f t="shared" si="22"/>
        <v>34693.471000000005</v>
      </c>
      <c r="H1033" s="2">
        <f t="shared" si="19"/>
        <v>0.29000000000814907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871588</v>
      </c>
      <c r="D1046" s="1">
        <f>BILANCA!E68</f>
        <v>992272.90999999992</v>
      </c>
      <c r="E1046" s="1">
        <v>0</v>
      </c>
      <c r="F1046" s="1">
        <v>0</v>
      </c>
      <c r="G1046" s="2">
        <f t="shared" si="22"/>
        <v>179936.43065999998</v>
      </c>
      <c r="H1046" s="2">
        <f t="shared" si="19"/>
        <v>9.0000000083819032E-2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222538</v>
      </c>
      <c r="D1047" s="1">
        <f>BILANCA!E69</f>
        <v>97947.5</v>
      </c>
      <c r="E1047" s="1">
        <v>0</v>
      </c>
      <c r="F1047" s="1">
        <v>0</v>
      </c>
      <c r="G1047" s="2">
        <f t="shared" si="22"/>
        <v>26779.712</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221965</v>
      </c>
      <c r="D1048" s="1">
        <f>BILANCA!E70</f>
        <v>97947.5</v>
      </c>
      <c r="E1048" s="1">
        <v>0</v>
      </c>
      <c r="F1048" s="1">
        <v>0</v>
      </c>
      <c r="G1048" s="2">
        <f t="shared" si="22"/>
        <v>27160.9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221965</v>
      </c>
      <c r="D1050" s="1">
        <f>BILANCA!E72</f>
        <v>97947.5</v>
      </c>
      <c r="E1050" s="1">
        <v>0</v>
      </c>
      <c r="F1050" s="1">
        <v>0</v>
      </c>
      <c r="G1050" s="2">
        <f t="shared" si="22"/>
        <v>27996.620000000003</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573</v>
      </c>
      <c r="D1054" s="1">
        <f>BILANCA!E76</f>
        <v>0</v>
      </c>
      <c r="E1054" s="1">
        <v>0</v>
      </c>
      <c r="F1054" s="1">
        <v>0</v>
      </c>
      <c r="G1054" s="2">
        <f t="shared" si="22"/>
        <v>40.683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29072</v>
      </c>
      <c r="D1056" s="1">
        <f>BILANCA!E78</f>
        <v>12510.79</v>
      </c>
      <c r="E1056" s="1">
        <v>0</v>
      </c>
      <c r="F1056" s="1">
        <v>0</v>
      </c>
      <c r="G1056" s="2">
        <f t="shared" si="22"/>
        <v>3948.8313399999997</v>
      </c>
      <c r="H1056" s="2">
        <f t="shared" si="19"/>
        <v>0.20999999999912689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29072</v>
      </c>
      <c r="D1064" s="1">
        <f>BILANCA!E86</f>
        <v>12510.79</v>
      </c>
      <c r="E1064" s="1">
        <v>0</v>
      </c>
      <c r="F1064" s="1">
        <v>0</v>
      </c>
      <c r="G1064" s="2">
        <f t="shared" si="22"/>
        <v>4381.5799800000004</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241163</v>
      </c>
      <c r="D1124" s="1">
        <f>BILANCA!E146</f>
        <v>408549.17</v>
      </c>
      <c r="E1124" s="1">
        <v>0</v>
      </c>
      <c r="F1124" s="1">
        <v>0</v>
      </c>
      <c r="G1124" s="2">
        <f t="shared" si="22"/>
        <v>149214.84894</v>
      </c>
      <c r="H1124" s="2">
        <f t="shared" si="23"/>
        <v>0.16999999998370185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175000</v>
      </c>
      <c r="D1127" s="1">
        <f>BILANCA!E149</f>
        <v>366314.17</v>
      </c>
      <c r="E1127" s="1">
        <v>0</v>
      </c>
      <c r="F1127" s="1">
        <v>0</v>
      </c>
      <c r="G1127" s="2">
        <f t="shared" si="22"/>
        <v>130698.48095999999</v>
      </c>
      <c r="H1127" s="2">
        <f t="shared" si="23"/>
        <v>0.16999999998370185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175000</v>
      </c>
      <c r="D1135" s="1">
        <f>BILANCA!E157</f>
        <v>366314.17</v>
      </c>
      <c r="E1135" s="1">
        <v>0</v>
      </c>
      <c r="F1135" s="1">
        <v>0</v>
      </c>
      <c r="G1135" s="2">
        <f t="shared" si="22"/>
        <v>137959.50767999998</v>
      </c>
      <c r="H1135" s="2">
        <f t="shared" si="23"/>
        <v>0.16999999998370185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66163</v>
      </c>
      <c r="D1137" s="1">
        <f>BILANCA!E159</f>
        <v>42235</v>
      </c>
      <c r="E1137" s="1">
        <v>0</v>
      </c>
      <c r="F1137" s="1">
        <v>0</v>
      </c>
      <c r="G1137" s="2">
        <f t="shared" si="22"/>
        <v>23197.482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378815</v>
      </c>
      <c r="D1148" s="1">
        <f>BILANCA!E170</f>
        <v>473265.45</v>
      </c>
      <c r="E1148" s="1">
        <v>0</v>
      </c>
      <c r="F1148" s="1">
        <v>0</v>
      </c>
      <c r="G1148" s="2">
        <f t="shared" si="22"/>
        <v>218682.07350000003</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378815</v>
      </c>
      <c r="D1151" s="1">
        <f>BILANCA!E173</f>
        <v>473265.45</v>
      </c>
      <c r="E1151" s="1">
        <v>0</v>
      </c>
      <c r="F1151" s="1">
        <v>0</v>
      </c>
      <c r="G1151" s="2">
        <f t="shared" si="22"/>
        <v>222658.11120000001</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2571001</v>
      </c>
      <c r="D1152" s="1">
        <f>BILANCA!E175</f>
        <v>2560175.09</v>
      </c>
      <c r="E1152" s="1">
        <v>0</v>
      </c>
      <c r="F1152" s="1">
        <v>0</v>
      </c>
      <c r="G1152" s="2">
        <f t="shared" si="22"/>
        <v>1299838.3494200001</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867761</v>
      </c>
      <c r="D1153" s="1">
        <f>BILANCA!E176</f>
        <v>524331.44999999995</v>
      </c>
      <c r="E1153" s="1">
        <v>0</v>
      </c>
      <c r="F1153" s="1">
        <v>0</v>
      </c>
      <c r="G1153" s="2">
        <f t="shared" si="22"/>
        <v>325792.06300000002</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484345</v>
      </c>
      <c r="D1154" s="1">
        <f>BILANCA!E177</f>
        <v>524331.44999999995</v>
      </c>
      <c r="E1154" s="1">
        <v>0</v>
      </c>
      <c r="F1154" s="1">
        <v>0</v>
      </c>
      <c r="G1154" s="2">
        <f t="shared" si="22"/>
        <v>262144.35090000002</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405546</v>
      </c>
      <c r="D1155" s="1">
        <f>BILANCA!E178</f>
        <v>466058.12</v>
      </c>
      <c r="E1155" s="1">
        <v>0</v>
      </c>
      <c r="F1155" s="1">
        <v>0</v>
      </c>
      <c r="G1155" s="2">
        <f t="shared" si="22"/>
        <v>230077.90528000001</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76544</v>
      </c>
      <c r="D1156" s="1">
        <f>BILANCA!E179</f>
        <v>55628.76</v>
      </c>
      <c r="E1156" s="1">
        <v>0</v>
      </c>
      <c r="F1156" s="1">
        <v>0</v>
      </c>
      <c r="G1156" s="2">
        <f t="shared" si="22"/>
        <v>32489.662960000001</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2255</v>
      </c>
      <c r="D1157" s="1">
        <f>BILANCA!E180</f>
        <v>2644.57</v>
      </c>
      <c r="E1157" s="1">
        <v>0</v>
      </c>
      <c r="F1157" s="1">
        <v>0</v>
      </c>
      <c r="G1157" s="2">
        <f t="shared" si="22"/>
        <v>1312.6803599999998</v>
      </c>
      <c r="H1157" s="2">
        <f t="shared" si="23"/>
        <v>0.42999999999983629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2255</v>
      </c>
      <c r="D1160" s="1">
        <f>BILANCA!E183</f>
        <v>2644.57</v>
      </c>
      <c r="E1160" s="1">
        <v>0</v>
      </c>
      <c r="F1160" s="1">
        <v>0</v>
      </c>
      <c r="G1160" s="2">
        <f t="shared" si="22"/>
        <v>1335.31278</v>
      </c>
      <c r="H1160" s="2">
        <f t="shared" si="23"/>
        <v>0.42999999999983629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383416</v>
      </c>
      <c r="D1166" s="1">
        <f>BILANCA!E189</f>
        <v>0</v>
      </c>
      <c r="E1166" s="1">
        <v>0</v>
      </c>
      <c r="F1166" s="1">
        <v>0</v>
      </c>
      <c r="G1166" s="2">
        <f t="shared" si="22"/>
        <v>70165.127999999997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1703240</v>
      </c>
      <c r="D1214" s="1">
        <f>BILANCA!E237</f>
        <v>2035843.64</v>
      </c>
      <c r="E1214" s="1">
        <v>0</v>
      </c>
      <c r="F1214" s="1">
        <v>0</v>
      </c>
      <c r="G1214" s="2">
        <f t="shared" si="22"/>
        <v>1334008.2016799999</v>
      </c>
      <c r="H1214" s="2">
        <f t="shared" si="23"/>
        <v>0.36000000010244548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1699413</v>
      </c>
      <c r="D1215" s="1">
        <f>BILANCA!E238</f>
        <v>1567902.18</v>
      </c>
      <c r="E1215" s="1">
        <v>0</v>
      </c>
      <c r="F1215" s="1">
        <v>0</v>
      </c>
      <c r="G1215" s="2">
        <f t="shared" si="22"/>
        <v>1121770.4275199999</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1699413</v>
      </c>
      <c r="D1216" s="1">
        <f>BILANCA!E239</f>
        <v>1567902.18</v>
      </c>
      <c r="E1216" s="1">
        <v>0</v>
      </c>
      <c r="F1216" s="1">
        <v>0</v>
      </c>
      <c r="G1216" s="2">
        <f t="shared" si="22"/>
        <v>1126605.64488</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1699413</v>
      </c>
      <c r="D1217" s="1">
        <f>BILANCA!E240</f>
        <v>1567902.18</v>
      </c>
      <c r="E1217" s="1">
        <v>0</v>
      </c>
      <c r="F1217" s="1">
        <v>0</v>
      </c>
      <c r="G1217" s="2">
        <f t="shared" si="22"/>
        <v>1131440.8622400002</v>
      </c>
      <c r="H1217" s="2">
        <f t="shared" si="23"/>
        <v>0.17999999993480742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-237336</v>
      </c>
      <c r="D1222" s="1">
        <f>BILANCA!E245</f>
        <v>59392.29</v>
      </c>
      <c r="E1222" s="1">
        <v>0</v>
      </c>
      <c r="F1222" s="1">
        <v>0</v>
      </c>
      <c r="G1222" s="2">
        <f t="shared" si="22"/>
        <v>-28333.789379999998</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75602</v>
      </c>
      <c r="D1223" s="1">
        <f>BILANCA!E246</f>
        <v>123428.02</v>
      </c>
      <c r="E1223" s="1">
        <v>0</v>
      </c>
      <c r="F1223" s="1">
        <v>0</v>
      </c>
      <c r="G1223" s="2">
        <f t="shared" si="22"/>
        <v>77389.929600000003</v>
      </c>
      <c r="H1223" s="2">
        <f t="shared" si="23"/>
        <v>2.0000000004074536E-2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75602</v>
      </c>
      <c r="D1224" s="1">
        <f>BILANCA!E247</f>
        <v>123428.02</v>
      </c>
      <c r="E1224" s="1">
        <v>0</v>
      </c>
      <c r="F1224" s="1">
        <v>0</v>
      </c>
      <c r="G1224" s="2">
        <f t="shared" si="22"/>
        <v>77712.387640000001</v>
      </c>
      <c r="H1224" s="2">
        <f t="shared" si="23"/>
        <v>2.0000000004074536E-2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312938</v>
      </c>
      <c r="D1227" s="1">
        <f>BILANCA!E250</f>
        <v>64035.73</v>
      </c>
      <c r="E1227" s="1">
        <v>0</v>
      </c>
      <c r="F1227" s="1">
        <v>0</v>
      </c>
      <c r="G1227" s="2">
        <f t="shared" si="22"/>
        <v>107606.30824</v>
      </c>
      <c r="H1227" s="2">
        <f t="shared" si="23"/>
        <v>0.26999999999679858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312938</v>
      </c>
      <c r="D1229" s="1">
        <f>BILANCA!E252</f>
        <v>64035.73</v>
      </c>
      <c r="E1229" s="1">
        <v>0</v>
      </c>
      <c r="F1229" s="1">
        <v>0</v>
      </c>
      <c r="G1229" s="2">
        <f t="shared" si="22"/>
        <v>108488.32715999999</v>
      </c>
      <c r="H1229" s="2">
        <f t="shared" si="23"/>
        <v>0.26999999999679858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241163</v>
      </c>
      <c r="D1232" s="1">
        <f>BILANCA!E255</f>
        <v>408549.17</v>
      </c>
      <c r="E1232" s="1">
        <v>0</v>
      </c>
      <c r="F1232" s="1">
        <v>0</v>
      </c>
      <c r="G1232" s="2">
        <f t="shared" si="22"/>
        <v>263507.07365999999</v>
      </c>
      <c r="H1232" s="2">
        <f t="shared" si="23"/>
        <v>0.16999999998370185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241163</v>
      </c>
      <c r="D1240" s="1">
        <f>BILANCA!E264</f>
        <v>408549.17</v>
      </c>
      <c r="E1240" s="1">
        <v>0</v>
      </c>
      <c r="F1240" s="1">
        <v>0</v>
      </c>
      <c r="G1240" s="2">
        <f t="shared" si="22"/>
        <v>271973.16437999997</v>
      </c>
      <c r="H1240" s="2">
        <f t="shared" si="23"/>
        <v>0.16999999998370185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11335</v>
      </c>
      <c r="D1244" s="1">
        <f>BILANCA!E268</f>
        <v>0</v>
      </c>
      <c r="E1244" s="1">
        <v>0</v>
      </c>
      <c r="F1244" s="1">
        <v>0</v>
      </c>
      <c r="G1244" s="2">
        <f t="shared" si="24"/>
        <v>2958.4349999999999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17738</v>
      </c>
      <c r="D1245" s="1">
        <f>BILANCA!E269</f>
        <v>0</v>
      </c>
      <c r="E1245" s="1">
        <v>0</v>
      </c>
      <c r="F1245" s="1">
        <v>0</v>
      </c>
      <c r="G1245" s="2">
        <f t="shared" si="24"/>
        <v>4647.3559999999998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2917.49</v>
      </c>
      <c r="E1263" s="1">
        <v>0</v>
      </c>
      <c r="F1263" s="1">
        <v>0</v>
      </c>
      <c r="G1263" s="2">
        <f t="shared" si="24"/>
        <v>1633.7944</v>
      </c>
      <c r="H1263" s="2">
        <f t="shared" si="23"/>
        <v>0.48999999999978172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484345</v>
      </c>
      <c r="D1264" s="1">
        <f>BILANCA!E288</f>
        <v>521413.96</v>
      </c>
      <c r="E1264" s="1">
        <v>0</v>
      </c>
      <c r="F1264" s="1">
        <v>0</v>
      </c>
      <c r="G1264" s="2">
        <f t="shared" si="24"/>
        <v>429135.59052000003</v>
      </c>
      <c r="H1264" s="2">
        <f t="shared" si="23"/>
        <v>3.9999999979045242E-2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383416</v>
      </c>
      <c r="D1265" s="1">
        <f>BILANCA!E289</f>
        <v>0</v>
      </c>
      <c r="E1265" s="1">
        <v>0</v>
      </c>
      <c r="F1265" s="1">
        <v>0</v>
      </c>
      <c r="G1265" s="2">
        <f t="shared" si="24"/>
        <v>108123.31199999999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5807455</v>
      </c>
      <c r="D1408" s="1">
        <f>'RAS-funkcijski'!E114</f>
        <v>6373578.2200000007</v>
      </c>
      <c r="E1408" s="1">
        <v>0</v>
      </c>
      <c r="F1408" s="1">
        <v>0</v>
      </c>
      <c r="G1408" s="2">
        <f t="shared" si="24"/>
        <v>2041007.2584000002</v>
      </c>
      <c r="H1408" s="2">
        <f t="shared" si="27"/>
        <v>0.22000000067055225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5392984</v>
      </c>
      <c r="D1409" s="1">
        <f>'RAS-funkcijski'!E115</f>
        <v>5884129.0300000003</v>
      </c>
      <c r="E1409" s="1">
        <v>0</v>
      </c>
      <c r="F1409" s="1">
        <v>0</v>
      </c>
      <c r="G1409" s="2">
        <f t="shared" si="24"/>
        <v>1904897.8686600002</v>
      </c>
      <c r="H1409" s="2">
        <f t="shared" si="27"/>
        <v>3.0000000260770321E-2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5392984</v>
      </c>
      <c r="D1410" s="1">
        <f>'RAS-funkcijski'!E116</f>
        <v>5884129.0300000003</v>
      </c>
      <c r="E1410" s="1">
        <v>0</v>
      </c>
      <c r="F1410" s="1">
        <v>0</v>
      </c>
      <c r="G1410" s="2">
        <f t="shared" si="24"/>
        <v>1922059.1107200002</v>
      </c>
      <c r="H1410" s="2">
        <f t="shared" si="27"/>
        <v>3.0000000260770321E-2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414471</v>
      </c>
      <c r="D1420" s="1">
        <f>'RAS-funkcijski'!E126</f>
        <v>489449.19</v>
      </c>
      <c r="E1420" s="1">
        <v>0</v>
      </c>
      <c r="F1420" s="1">
        <v>0</v>
      </c>
      <c r="G1420" s="2">
        <f t="shared" si="24"/>
        <v>169991.06436000002</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5807455</v>
      </c>
      <c r="D1435" s="13">
        <f>'RAS-funkcijski'!E141</f>
        <v>6373578.2200000007</v>
      </c>
      <c r="E1435" s="13">
        <v>0</v>
      </c>
      <c r="F1435" s="13">
        <v>0</v>
      </c>
      <c r="G1435" s="14">
        <f t="shared" si="24"/>
        <v>2541981.7672800003</v>
      </c>
      <c r="H1435" s="14">
        <f t="shared" si="27"/>
        <v>0.22000000067055225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867760.86</v>
      </c>
      <c r="D1480" s="6"/>
      <c r="E1480" s="6">
        <v>0</v>
      </c>
      <c r="F1480" s="6">
        <v>0</v>
      </c>
      <c r="G1480" s="7">
        <f t="shared" ref="G1480:G1580" si="34">B1480/1000*C1480</f>
        <v>867.76085999999998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6481808.7200000007</v>
      </c>
      <c r="D1481" s="1">
        <v>0</v>
      </c>
      <c r="E1481" s="1">
        <v>0</v>
      </c>
      <c r="F1481" s="1">
        <v>0</v>
      </c>
      <c r="G1481" s="2">
        <f t="shared" si="34"/>
        <v>12963.617440000002</v>
      </c>
      <c r="H1481" s="2">
        <f t="shared" si="35"/>
        <v>0.27999999932944775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6354594.3200000003</v>
      </c>
      <c r="D1483" s="1">
        <v>0</v>
      </c>
      <c r="E1483" s="1">
        <v>0</v>
      </c>
      <c r="F1483" s="1">
        <v>0</v>
      </c>
      <c r="G1483" s="2">
        <f t="shared" si="34"/>
        <v>25418.377280000001</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5003888.1100000003</v>
      </c>
      <c r="D1484" s="1">
        <v>0</v>
      </c>
      <c r="E1484" s="1">
        <v>0</v>
      </c>
      <c r="F1484" s="1">
        <v>0</v>
      </c>
      <c r="G1484" s="2">
        <f t="shared" si="34"/>
        <v>25019.440550000003</v>
      </c>
      <c r="H1484" s="2">
        <f t="shared" si="35"/>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1327394.31</v>
      </c>
      <c r="D1485" s="1">
        <v>0</v>
      </c>
      <c r="E1485" s="1">
        <v>0</v>
      </c>
      <c r="F1485" s="1">
        <v>0</v>
      </c>
      <c r="G1485" s="2">
        <f t="shared" si="34"/>
        <v>7964.3658600000008</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23311.9</v>
      </c>
      <c r="D1486" s="1">
        <v>0</v>
      </c>
      <c r="E1486" s="1">
        <v>0</v>
      </c>
      <c r="F1486" s="1">
        <v>0</v>
      </c>
      <c r="G1486" s="2">
        <f t="shared" si="34"/>
        <v>163.1833</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127214.39999999999</v>
      </c>
      <c r="D1492" s="1">
        <v>0</v>
      </c>
      <c r="E1492" s="1">
        <v>0</v>
      </c>
      <c r="F1492" s="1">
        <v>0</v>
      </c>
      <c r="G1492" s="2">
        <f t="shared" si="34"/>
        <v>1653.7871999999998</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6825238.1299999999</v>
      </c>
      <c r="D1499" s="1">
        <v>0</v>
      </c>
      <c r="E1499" s="1">
        <v>0</v>
      </c>
      <c r="F1499" s="1">
        <v>0</v>
      </c>
      <c r="G1499" s="2">
        <f t="shared" si="34"/>
        <v>136504.76259999999</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6314608.0300000003</v>
      </c>
      <c r="D1501" s="1">
        <v>0</v>
      </c>
      <c r="E1501" s="1">
        <v>0</v>
      </c>
      <c r="F1501" s="1">
        <v>0</v>
      </c>
      <c r="G1501" s="2">
        <f t="shared" si="34"/>
        <v>138921.37666000001</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4943376.62</v>
      </c>
      <c r="D1502" s="1">
        <v>0</v>
      </c>
      <c r="E1502" s="1">
        <v>0</v>
      </c>
      <c r="F1502" s="1">
        <v>0</v>
      </c>
      <c r="G1502" s="2">
        <f t="shared" si="34"/>
        <v>113697.66226</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1348309.38</v>
      </c>
      <c r="D1503" s="1">
        <v>0</v>
      </c>
      <c r="E1503" s="1">
        <v>0</v>
      </c>
      <c r="F1503" s="1">
        <v>0</v>
      </c>
      <c r="G1503" s="2">
        <f t="shared" si="34"/>
        <v>32359.425119999996</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22922.03</v>
      </c>
      <c r="D1504" s="1">
        <v>0</v>
      </c>
      <c r="E1504" s="1">
        <v>0</v>
      </c>
      <c r="F1504" s="1">
        <v>0</v>
      </c>
      <c r="G1504" s="2">
        <f t="shared" si="34"/>
        <v>573.05074999999999</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510630.1</v>
      </c>
      <c r="D1510" s="1">
        <v>0</v>
      </c>
      <c r="E1510" s="1">
        <v>0</v>
      </c>
      <c r="F1510" s="1">
        <v>0</v>
      </c>
      <c r="G1510" s="2">
        <f t="shared" si="34"/>
        <v>15829.533099999999</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524331.45000000112</v>
      </c>
      <c r="D1517" s="1">
        <v>0</v>
      </c>
      <c r="E1517" s="1">
        <v>0</v>
      </c>
      <c r="F1517" s="1">
        <v>0</v>
      </c>
      <c r="G1517" s="2">
        <f t="shared" si="34"/>
        <v>19924.595100000042</v>
      </c>
      <c r="H1517" s="2">
        <f t="shared" si="35"/>
        <v>0.45000000111758709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2917.49</v>
      </c>
      <c r="D1518" s="1">
        <v>0</v>
      </c>
      <c r="E1518" s="1">
        <v>0</v>
      </c>
      <c r="F1518" s="1">
        <v>0</v>
      </c>
      <c r="G1518" s="2">
        <f t="shared" si="34"/>
        <v>113.78210999999999</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2917.49</v>
      </c>
      <c r="D1524" s="1">
        <v>0</v>
      </c>
      <c r="E1524" s="1">
        <v>0</v>
      </c>
      <c r="F1524" s="1">
        <v>0</v>
      </c>
      <c r="G1524" s="2">
        <f t="shared" si="34"/>
        <v>131.28704999999999</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2917.49</v>
      </c>
      <c r="D1530" s="1">
        <v>0</v>
      </c>
      <c r="E1530" s="1">
        <v>0</v>
      </c>
      <c r="F1530" s="1">
        <v>0</v>
      </c>
      <c r="G1530" s="2">
        <f t="shared" si="34"/>
        <v>148.79198999999997</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2917.49</v>
      </c>
      <c r="D1531" s="1">
        <v>0</v>
      </c>
      <c r="E1531" s="1">
        <v>0</v>
      </c>
      <c r="F1531" s="1">
        <v>0</v>
      </c>
      <c r="G1531" s="2">
        <f t="shared" si="34"/>
        <v>151.70947999999999</v>
      </c>
      <c r="H1531" s="2">
        <f t="shared" si="35"/>
        <v>0.48999999999978172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521413.96</v>
      </c>
      <c r="D1576" s="1">
        <v>0</v>
      </c>
      <c r="E1576" s="1">
        <v>0</v>
      </c>
      <c r="F1576" s="1">
        <v>0</v>
      </c>
      <c r="G1576" s="2">
        <f t="shared" si="34"/>
        <v>50577.154120000007</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521413.96</v>
      </c>
      <c r="D1578" s="1">
        <v>0</v>
      </c>
      <c r="E1578" s="1">
        <v>0</v>
      </c>
      <c r="F1578" s="1">
        <v>0</v>
      </c>
      <c r="G1578" s="2">
        <f t="shared" si="34"/>
        <v>51619.982040000003</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22222</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6655545</v>
      </c>
      <c r="I16" s="172">
        <f>'PR-RAS'!E6</f>
        <v>6670306.1299999999</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5696493</v>
      </c>
      <c r="I17" s="172">
        <f>'PR-RAS'!E151</f>
        <v>6264101.3200000003</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59392.289999999222</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237336</v>
      </c>
      <c r="I19" s="173">
        <f>'PR-RAS'!E646</f>
        <v>0</v>
      </c>
      <c r="J19" s="4"/>
      <c r="K19" s="4"/>
      <c r="L19" s="4"/>
      <c r="M19" s="4"/>
      <c r="N19" s="4"/>
      <c r="O19" s="4"/>
      <c r="P19" s="4"/>
      <c r="Q19" s="4"/>
      <c r="R19" s="4"/>
      <c r="S19" s="4"/>
      <c r="T19" s="4"/>
      <c r="U19" s="4"/>
      <c r="V19" s="4"/>
      <c r="W19" s="4"/>
      <c r="X19" s="4"/>
    </row>
    <row r="20" spans="1:24" ht="12.75" customHeight="1" x14ac:dyDescent="0.25">
      <c r="A20" s="329" t="s">
        <v>31</v>
      </c>
      <c r="B20" s="335" t="str">
        <f>BILANCA!B7</f>
        <v>Nefinancijska imovina (šifre 01+02+03+04+05+06)</v>
      </c>
      <c r="C20" s="336"/>
      <c r="D20" s="336"/>
      <c r="E20" s="336"/>
      <c r="F20" s="337"/>
      <c r="G20" s="159" t="str">
        <f>BILANCA!C7</f>
        <v>B002</v>
      </c>
      <c r="H20" s="174">
        <f>BILANCA!D7</f>
        <v>1699413</v>
      </c>
      <c r="I20" s="175">
        <f>BILANCA!E7</f>
        <v>1567902.1800000002</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871588</v>
      </c>
      <c r="I21" s="177">
        <f>BILANCA!E68</f>
        <v>992272.90999999992</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867761</v>
      </c>
      <c r="I22" s="177">
        <f>BILANCA!E176</f>
        <v>524331.44999999995</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1703240</v>
      </c>
      <c r="I23" s="179">
        <f>BILANCA!E237</f>
        <v>2035843.64</v>
      </c>
      <c r="J23" s="4"/>
      <c r="K23" s="4"/>
      <c r="L23" s="4"/>
      <c r="M23" s="4"/>
      <c r="N23" s="4"/>
      <c r="O23" s="4"/>
      <c r="P23" s="4"/>
      <c r="Q23" s="4"/>
      <c r="R23" s="4"/>
      <c r="S23" s="4"/>
      <c r="T23" s="4"/>
      <c r="U23" s="4"/>
      <c r="V23" s="4"/>
      <c r="W23" s="4"/>
      <c r="X23" s="4"/>
    </row>
    <row r="24" spans="1:24" ht="12.75" customHeight="1" x14ac:dyDescent="0.25">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5807455</v>
      </c>
      <c r="I27" s="177">
        <f>'RAS-funkcijski'!E114</f>
        <v>6373578.2200000007</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5807455</v>
      </c>
      <c r="I28" s="181">
        <f>'RAS-funkcijski'!E141</f>
        <v>6373578.2200000007</v>
      </c>
      <c r="J28" s="4"/>
      <c r="K28" s="4"/>
      <c r="L28" s="4"/>
      <c r="M28" s="4"/>
      <c r="N28" s="4"/>
      <c r="O28" s="4"/>
      <c r="P28" s="4"/>
      <c r="Q28" s="4"/>
      <c r="R28" s="4"/>
      <c r="S28" s="4"/>
      <c r="T28" s="4"/>
      <c r="U28" s="4"/>
      <c r="V28" s="4"/>
      <c r="W28" s="4"/>
      <c r="X28" s="4"/>
    </row>
    <row r="29" spans="1:24" ht="12.75" customHeight="1" x14ac:dyDescent="0.25">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867760.86</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45</v>
      </c>
      <c r="I34" s="177">
        <f>OBVEZE!D42</f>
        <v>524331.45000000112</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45</v>
      </c>
      <c r="I35" s="177">
        <f>OBVEZE!D43</f>
        <v>2917.49</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45</v>
      </c>
      <c r="I36" s="181">
        <f>OBVEZE!D101</f>
        <v>521413.96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75" zoomScaleNormal="100" workbookViewId="0">
      <selection activeCell="B186" sqref="B18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47</v>
      </c>
      <c r="B2" s="353"/>
      <c r="C2" s="353"/>
      <c r="D2" s="353"/>
      <c r="E2" s="353"/>
      <c r="F2" s="353"/>
    </row>
    <row r="3" spans="1:25" s="224" customFormat="1" ht="48" x14ac:dyDescent="0.25">
      <c r="A3" s="310" t="s">
        <v>48</v>
      </c>
      <c r="B3" s="311" t="s">
        <v>40</v>
      </c>
      <c r="C3" s="285" t="s">
        <v>41</v>
      </c>
      <c r="D3" s="311" t="s">
        <v>49</v>
      </c>
      <c r="E3" s="311" t="s">
        <v>50</v>
      </c>
      <c r="F3" s="286"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53</v>
      </c>
      <c r="B5" s="355"/>
      <c r="C5" s="216"/>
      <c r="D5" s="74"/>
      <c r="E5" s="74"/>
      <c r="F5" s="61"/>
    </row>
    <row r="6" spans="1:25" ht="12.75" customHeight="1" x14ac:dyDescent="0.2">
      <c r="A6" s="55">
        <v>6</v>
      </c>
      <c r="B6" s="87" t="s">
        <v>54</v>
      </c>
      <c r="C6" s="52" t="s">
        <v>55</v>
      </c>
      <c r="D6" s="53">
        <f>D7+D44+D50+D82+D106+D124+D133+D139</f>
        <v>6655545</v>
      </c>
      <c r="E6" s="53">
        <f>E7+E44+E50+E82+E106+E124+E133+E139</f>
        <v>6670306.1299999999</v>
      </c>
      <c r="F6" s="54">
        <f t="shared" ref="F6:F131" si="0">IF(D6&lt;&gt;0,IF(E6/D6&gt;=100,"&gt;&gt;100",E6/D6*100),"-")</f>
        <v>100.22178694607278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960165</v>
      </c>
      <c r="E50" s="53">
        <f>E51+E54+E59+E62+E65+E68+E71+E74+E77</f>
        <v>44000</v>
      </c>
      <c r="F50" s="54">
        <f t="shared" si="0"/>
        <v>4.5825457082897207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28600</v>
      </c>
      <c r="E59" s="53">
        <f t="shared" si="12"/>
        <v>44000</v>
      </c>
      <c r="F59" s="54">
        <f t="shared" si="0"/>
        <v>153.84615384615387</v>
      </c>
    </row>
    <row r="60" spans="1:6" ht="12" x14ac:dyDescent="0.2">
      <c r="A60" s="55">
        <v>6331</v>
      </c>
      <c r="B60" s="88" t="s">
        <v>162</v>
      </c>
      <c r="C60" s="52" t="s">
        <v>163</v>
      </c>
      <c r="D60" s="244">
        <v>28600</v>
      </c>
      <c r="E60" s="244">
        <v>44000</v>
      </c>
      <c r="F60" s="54">
        <f t="shared" si="0"/>
        <v>153.84615384615387</v>
      </c>
    </row>
    <row r="61" spans="1:6" ht="12"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12" x14ac:dyDescent="0.2">
      <c r="A70" s="55" t="s">
        <v>182</v>
      </c>
      <c r="B70" s="87" t="s">
        <v>183</v>
      </c>
      <c r="C70" s="52" t="s">
        <v>182</v>
      </c>
      <c r="D70" s="244"/>
      <c r="E70" s="244"/>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931565</v>
      </c>
      <c r="E74" s="53">
        <f t="shared" si="17"/>
        <v>0</v>
      </c>
      <c r="F74" s="54">
        <f t="shared" si="0"/>
        <v>0</v>
      </c>
    </row>
    <row r="75" spans="1:6" ht="12.75" customHeight="1" x14ac:dyDescent="0.2">
      <c r="A75" s="55" t="s">
        <v>192</v>
      </c>
      <c r="B75" s="87" t="s">
        <v>193</v>
      </c>
      <c r="C75" s="52" t="s">
        <v>192</v>
      </c>
      <c r="D75" s="244">
        <v>565565</v>
      </c>
      <c r="E75" s="244"/>
      <c r="F75" s="54">
        <f t="shared" si="0"/>
        <v>0</v>
      </c>
    </row>
    <row r="76" spans="1:6" ht="12.75" customHeight="1" x14ac:dyDescent="0.2">
      <c r="A76" s="55" t="s">
        <v>194</v>
      </c>
      <c r="B76" s="87" t="s">
        <v>195</v>
      </c>
      <c r="C76" s="52" t="s">
        <v>194</v>
      </c>
      <c r="D76" s="244">
        <v>366000</v>
      </c>
      <c r="E76" s="244"/>
      <c r="F76" s="54">
        <f t="shared" si="0"/>
        <v>0</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v>
      </c>
      <c r="E82" s="53">
        <f t="shared" si="19"/>
        <v>0.5</v>
      </c>
      <c r="F82" s="54">
        <f t="shared" si="0"/>
        <v>12.5</v>
      </c>
    </row>
    <row r="83" spans="1:6" ht="12.75" customHeight="1" x14ac:dyDescent="0.2">
      <c r="A83" s="55">
        <v>641</v>
      </c>
      <c r="B83" s="87" t="s">
        <v>208</v>
      </c>
      <c r="C83" s="52" t="s">
        <v>209</v>
      </c>
      <c r="D83" s="53">
        <f t="shared" ref="D83:E83" si="20">SUM(D84:D90)</f>
        <v>4</v>
      </c>
      <c r="E83" s="53">
        <f t="shared" si="20"/>
        <v>0.5</v>
      </c>
      <c r="F83" s="54">
        <f t="shared" si="0"/>
        <v>12.5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4</v>
      </c>
      <c r="E85" s="244">
        <v>0.5</v>
      </c>
      <c r="F85" s="54">
        <f t="shared" si="0"/>
        <v>12.5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1123767</v>
      </c>
      <c r="E106" s="53">
        <f t="shared" si="23"/>
        <v>1081594.5</v>
      </c>
      <c r="F106" s="54">
        <f t="shared" si="0"/>
        <v>96.247220286767629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1123767</v>
      </c>
      <c r="E112" s="53">
        <f t="shared" si="25"/>
        <v>1081594.5</v>
      </c>
      <c r="F112" s="54">
        <f t="shared" si="0"/>
        <v>96.247220286767629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1123767</v>
      </c>
      <c r="E117" s="244">
        <v>1081594.5</v>
      </c>
      <c r="F117" s="54">
        <f t="shared" si="0"/>
        <v>96.247220286767629</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100000</v>
      </c>
      <c r="E124" s="53">
        <f t="shared" si="27"/>
        <v>0</v>
      </c>
      <c r="F124" s="54">
        <f t="shared" si="0"/>
        <v>0</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2.8" x14ac:dyDescent="0.2">
      <c r="A128" s="55">
        <v>663</v>
      </c>
      <c r="B128" s="233" t="s">
        <v>298</v>
      </c>
      <c r="C128" s="52" t="s">
        <v>299</v>
      </c>
      <c r="D128" s="53">
        <f t="shared" ref="D128:E128" si="29">SUM(D129:D132)</f>
        <v>100000</v>
      </c>
      <c r="E128" s="53">
        <f t="shared" si="29"/>
        <v>0</v>
      </c>
      <c r="F128" s="54">
        <f t="shared" si="0"/>
        <v>0</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v>100000</v>
      </c>
      <c r="E130" s="244"/>
      <c r="F130" s="54">
        <f t="shared" si="0"/>
        <v>0</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4471609</v>
      </c>
      <c r="E133" s="53">
        <f t="shared" si="30"/>
        <v>5544711.1299999999</v>
      </c>
      <c r="F133" s="54">
        <f t="shared" ref="F133:F223" si="31">IF(D133&lt;&gt;0,IF(E133/D133&gt;=100,"&gt;&gt;100",E133/D133*100),"-")</f>
        <v>123.99812081065227</v>
      </c>
    </row>
    <row r="134" spans="1:6" ht="22.8" x14ac:dyDescent="0.2">
      <c r="A134" s="55">
        <v>671</v>
      </c>
      <c r="B134" s="234" t="s">
        <v>310</v>
      </c>
      <c r="C134" s="52" t="s">
        <v>311</v>
      </c>
      <c r="D134" s="53">
        <f t="shared" ref="D134:E134" si="32">SUM(D135:D137)</f>
        <v>4471609</v>
      </c>
      <c r="E134" s="53">
        <f t="shared" si="32"/>
        <v>5544711.1299999999</v>
      </c>
      <c r="F134" s="54">
        <f t="shared" si="31"/>
        <v>123.99812081065227</v>
      </c>
    </row>
    <row r="135" spans="1:6" ht="12.75" customHeight="1" x14ac:dyDescent="0.2">
      <c r="A135" s="55">
        <v>6711</v>
      </c>
      <c r="B135" s="87" t="s">
        <v>312</v>
      </c>
      <c r="C135" s="52" t="s">
        <v>313</v>
      </c>
      <c r="D135" s="244">
        <v>4296609</v>
      </c>
      <c r="E135" s="244">
        <v>5261934.34</v>
      </c>
      <c r="F135" s="54">
        <f t="shared" si="31"/>
        <v>122.46714420604714</v>
      </c>
    </row>
    <row r="136" spans="1:6" ht="22.8" x14ac:dyDescent="0.2">
      <c r="A136" s="55">
        <v>6712</v>
      </c>
      <c r="B136" s="234" t="s">
        <v>314</v>
      </c>
      <c r="C136" s="52" t="s">
        <v>315</v>
      </c>
      <c r="D136" s="244">
        <v>175000</v>
      </c>
      <c r="E136" s="244">
        <v>282776.78999999998</v>
      </c>
      <c r="F136" s="54">
        <f t="shared" si="31"/>
        <v>161.58673714285715</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5696493</v>
      </c>
      <c r="E151" s="53">
        <f t="shared" si="35"/>
        <v>6264101.3200000003</v>
      </c>
      <c r="F151" s="54">
        <f t="shared" si="31"/>
        <v>109.96417128924763</v>
      </c>
    </row>
    <row r="152" spans="1:6" ht="12.75" customHeight="1" x14ac:dyDescent="0.2">
      <c r="A152" s="55">
        <v>31</v>
      </c>
      <c r="B152" s="87" t="s">
        <v>345</v>
      </c>
      <c r="C152" s="52" t="s">
        <v>346</v>
      </c>
      <c r="D152" s="53">
        <f t="shared" ref="D152:E152" si="36">D153+D158+D159</f>
        <v>4480163</v>
      </c>
      <c r="E152" s="53">
        <f t="shared" si="36"/>
        <v>4892023.16</v>
      </c>
      <c r="F152" s="54">
        <f t="shared" si="31"/>
        <v>109.19297266639629</v>
      </c>
    </row>
    <row r="153" spans="1:6" ht="12.75" customHeight="1" x14ac:dyDescent="0.2">
      <c r="A153" s="55">
        <v>311</v>
      </c>
      <c r="B153" s="87" t="s">
        <v>347</v>
      </c>
      <c r="C153" s="52" t="s">
        <v>348</v>
      </c>
      <c r="D153" s="53">
        <f t="shared" ref="D153:E153" si="37">SUM(D154:D157)</f>
        <v>3712243</v>
      </c>
      <c r="E153" s="53">
        <f t="shared" si="37"/>
        <v>4042337.19</v>
      </c>
      <c r="F153" s="54">
        <f t="shared" si="31"/>
        <v>108.89204155008171</v>
      </c>
    </row>
    <row r="154" spans="1:6" ht="12.75" customHeight="1" x14ac:dyDescent="0.2">
      <c r="A154" s="55">
        <v>3111</v>
      </c>
      <c r="B154" s="87" t="s">
        <v>349</v>
      </c>
      <c r="C154" s="52" t="s">
        <v>350</v>
      </c>
      <c r="D154" s="244">
        <v>3712243</v>
      </c>
      <c r="E154" s="244">
        <v>4042337.19</v>
      </c>
      <c r="F154" s="54">
        <f t="shared" si="31"/>
        <v>108.89204155008171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155400</v>
      </c>
      <c r="E158" s="244">
        <v>182763.72</v>
      </c>
      <c r="F158" s="54">
        <f t="shared" si="31"/>
        <v>117.60857142857144</v>
      </c>
    </row>
    <row r="159" spans="1:6" ht="12.75" customHeight="1" x14ac:dyDescent="0.2">
      <c r="A159" s="55">
        <v>313</v>
      </c>
      <c r="B159" s="87" t="s">
        <v>359</v>
      </c>
      <c r="C159" s="52" t="s">
        <v>360</v>
      </c>
      <c r="D159" s="53">
        <f t="shared" ref="D159:E159" si="38">SUM(D160:D162)</f>
        <v>612520</v>
      </c>
      <c r="E159" s="53">
        <f t="shared" si="38"/>
        <v>666922.25</v>
      </c>
      <c r="F159" s="54">
        <f t="shared" si="31"/>
        <v>108.88170998498008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612520</v>
      </c>
      <c r="E161" s="244">
        <v>666922.25</v>
      </c>
      <c r="F161" s="54">
        <f t="shared" si="31"/>
        <v>108.88170998498008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1191529</v>
      </c>
      <c r="E163" s="53">
        <f t="shared" si="39"/>
        <v>1348222.3</v>
      </c>
      <c r="F163" s="54">
        <f t="shared" si="31"/>
        <v>113.15060732890261</v>
      </c>
    </row>
    <row r="164" spans="1:6" ht="12.75" customHeight="1" x14ac:dyDescent="0.2">
      <c r="A164" s="55">
        <v>321</v>
      </c>
      <c r="B164" s="87" t="s">
        <v>368</v>
      </c>
      <c r="C164" s="52" t="s">
        <v>369</v>
      </c>
      <c r="D164" s="53">
        <f t="shared" ref="D164:E164" si="40">SUM(D165:D168)</f>
        <v>187175</v>
      </c>
      <c r="E164" s="53">
        <f t="shared" si="40"/>
        <v>172606.18</v>
      </c>
      <c r="F164" s="54">
        <f t="shared" si="31"/>
        <v>92.216471216775744</v>
      </c>
    </row>
    <row r="165" spans="1:6" ht="12.75" customHeight="1" x14ac:dyDescent="0.2">
      <c r="A165" s="55">
        <v>3211</v>
      </c>
      <c r="B165" s="87" t="s">
        <v>370</v>
      </c>
      <c r="C165" s="52" t="s">
        <v>371</v>
      </c>
      <c r="D165" s="244">
        <v>120</v>
      </c>
      <c r="E165" s="244">
        <v>4131.46</v>
      </c>
      <c r="F165" s="54">
        <f t="shared" si="31"/>
        <v>3442.8833333333337</v>
      </c>
    </row>
    <row r="166" spans="1:6" ht="12.75" customHeight="1" x14ac:dyDescent="0.2">
      <c r="A166" s="55">
        <v>3212</v>
      </c>
      <c r="B166" s="87" t="s">
        <v>372</v>
      </c>
      <c r="C166" s="52" t="s">
        <v>373</v>
      </c>
      <c r="D166" s="244">
        <v>141282</v>
      </c>
      <c r="E166" s="244">
        <v>145955.4</v>
      </c>
      <c r="F166" s="54">
        <f t="shared" si="31"/>
        <v>103.30785238034568</v>
      </c>
    </row>
    <row r="167" spans="1:6" ht="12.75" customHeight="1" x14ac:dyDescent="0.2">
      <c r="A167" s="55">
        <v>3213</v>
      </c>
      <c r="B167" s="87" t="s">
        <v>374</v>
      </c>
      <c r="C167" s="52" t="s">
        <v>375</v>
      </c>
      <c r="D167" s="244">
        <v>45773</v>
      </c>
      <c r="E167" s="244">
        <v>22519.32</v>
      </c>
      <c r="F167" s="54">
        <f t="shared" si="31"/>
        <v>49.197824044742532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804584</v>
      </c>
      <c r="E169" s="53">
        <f t="shared" si="41"/>
        <v>910499.98</v>
      </c>
      <c r="F169" s="54">
        <f t="shared" si="31"/>
        <v>113.16406739383334</v>
      </c>
    </row>
    <row r="170" spans="1:6" ht="12.75" customHeight="1" x14ac:dyDescent="0.2">
      <c r="A170" s="55">
        <v>3221</v>
      </c>
      <c r="B170" s="87" t="s">
        <v>380</v>
      </c>
      <c r="C170" s="52" t="s">
        <v>381</v>
      </c>
      <c r="D170" s="244">
        <v>210643</v>
      </c>
      <c r="E170" s="244">
        <v>203820.05</v>
      </c>
      <c r="F170" s="54">
        <f t="shared" si="31"/>
        <v>96.760894024486916</v>
      </c>
    </row>
    <row r="171" spans="1:6" ht="12.75" customHeight="1" x14ac:dyDescent="0.2">
      <c r="A171" s="55">
        <v>3222</v>
      </c>
      <c r="B171" s="87" t="s">
        <v>382</v>
      </c>
      <c r="C171" s="52" t="s">
        <v>383</v>
      </c>
      <c r="D171" s="244">
        <v>414471</v>
      </c>
      <c r="E171" s="244">
        <v>489449.19</v>
      </c>
      <c r="F171" s="54">
        <f t="shared" si="31"/>
        <v>118.090093154889</v>
      </c>
    </row>
    <row r="172" spans="1:6" ht="12.75" customHeight="1" x14ac:dyDescent="0.2">
      <c r="A172" s="55">
        <v>3223</v>
      </c>
      <c r="B172" s="87" t="s">
        <v>384</v>
      </c>
      <c r="C172" s="52" t="s">
        <v>385</v>
      </c>
      <c r="D172" s="244">
        <v>172490</v>
      </c>
      <c r="E172" s="244">
        <v>193502.95</v>
      </c>
      <c r="F172" s="54">
        <f t="shared" si="31"/>
        <v>112.18212650008697</v>
      </c>
    </row>
    <row r="173" spans="1:6" ht="12.75" customHeight="1" x14ac:dyDescent="0.2">
      <c r="A173" s="55">
        <v>3224</v>
      </c>
      <c r="B173" s="87" t="s">
        <v>386</v>
      </c>
      <c r="C173" s="52" t="s">
        <v>387</v>
      </c>
      <c r="D173" s="244">
        <v>4656</v>
      </c>
      <c r="E173" s="244">
        <v>11502.79</v>
      </c>
      <c r="F173" s="54">
        <f t="shared" si="31"/>
        <v>247.0530498281787</v>
      </c>
    </row>
    <row r="174" spans="1:6" ht="12.75" customHeight="1" x14ac:dyDescent="0.2">
      <c r="A174" s="55">
        <v>3225</v>
      </c>
      <c r="B174" s="87" t="s">
        <v>388</v>
      </c>
      <c r="C174" s="52" t="s">
        <v>389</v>
      </c>
      <c r="D174" s="244">
        <v>2324</v>
      </c>
      <c r="E174" s="244">
        <v>12225</v>
      </c>
      <c r="F174" s="54">
        <f t="shared" si="31"/>
        <v>526.03270223752145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183630</v>
      </c>
      <c r="E177" s="53">
        <f t="shared" si="42"/>
        <v>246407.83000000002</v>
      </c>
      <c r="F177" s="54">
        <f t="shared" si="31"/>
        <v>134.18713173228775</v>
      </c>
    </row>
    <row r="178" spans="1:6" ht="12.75" customHeight="1" x14ac:dyDescent="0.2">
      <c r="A178" s="55">
        <v>3231</v>
      </c>
      <c r="B178" s="87" t="s">
        <v>396</v>
      </c>
      <c r="C178" s="52" t="s">
        <v>397</v>
      </c>
      <c r="D178" s="244">
        <v>14308</v>
      </c>
      <c r="E178" s="244">
        <v>15295.99</v>
      </c>
      <c r="F178" s="54">
        <f t="shared" si="31"/>
        <v>106.90515795359239</v>
      </c>
    </row>
    <row r="179" spans="1:6" ht="12.75" customHeight="1" x14ac:dyDescent="0.2">
      <c r="A179" s="55">
        <v>3232</v>
      </c>
      <c r="B179" s="87" t="s">
        <v>398</v>
      </c>
      <c r="C179" s="52" t="s">
        <v>399</v>
      </c>
      <c r="D179" s="244">
        <v>18544</v>
      </c>
      <c r="E179" s="244">
        <v>74075.88</v>
      </c>
      <c r="F179" s="54">
        <f t="shared" si="31"/>
        <v>399.46009490940469</v>
      </c>
    </row>
    <row r="180" spans="1:6" ht="12.75" customHeight="1" x14ac:dyDescent="0.2">
      <c r="A180" s="55">
        <v>3233</v>
      </c>
      <c r="B180" s="87" t="s">
        <v>400</v>
      </c>
      <c r="C180" s="52" t="s">
        <v>401</v>
      </c>
      <c r="D180" s="244">
        <v>2070</v>
      </c>
      <c r="E180" s="244"/>
      <c r="F180" s="54">
        <f t="shared" si="31"/>
        <v>0</v>
      </c>
    </row>
    <row r="181" spans="1:6" ht="12.75" customHeight="1" x14ac:dyDescent="0.2">
      <c r="A181" s="55">
        <v>3234</v>
      </c>
      <c r="B181" s="87" t="s">
        <v>402</v>
      </c>
      <c r="C181" s="52" t="s">
        <v>403</v>
      </c>
      <c r="D181" s="244">
        <v>41233</v>
      </c>
      <c r="E181" s="244">
        <v>43197.99</v>
      </c>
      <c r="F181" s="54">
        <f t="shared" si="31"/>
        <v>104.7655761162176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37533</v>
      </c>
      <c r="E183" s="244">
        <v>28500.35</v>
      </c>
      <c r="F183" s="54">
        <f t="shared" si="31"/>
        <v>75.934111315375802</v>
      </c>
    </row>
    <row r="184" spans="1:6" ht="12.75" customHeight="1" x14ac:dyDescent="0.2">
      <c r="A184" s="55">
        <v>3237</v>
      </c>
      <c r="B184" s="87" t="s">
        <v>408</v>
      </c>
      <c r="C184" s="52" t="s">
        <v>409</v>
      </c>
      <c r="D184" s="244">
        <v>35583</v>
      </c>
      <c r="E184" s="244">
        <v>42437.5</v>
      </c>
      <c r="F184" s="54">
        <f t="shared" si="31"/>
        <v>119.26341230362813</v>
      </c>
    </row>
    <row r="185" spans="1:6" ht="12.75" customHeight="1" x14ac:dyDescent="0.2">
      <c r="A185" s="55">
        <v>3238</v>
      </c>
      <c r="B185" s="87" t="s">
        <v>410</v>
      </c>
      <c r="C185" s="52" t="s">
        <v>411</v>
      </c>
      <c r="D185" s="244">
        <v>20150</v>
      </c>
      <c r="E185" s="244">
        <v>19712.5</v>
      </c>
      <c r="F185" s="54">
        <f t="shared" si="31"/>
        <v>97.8287841191067</v>
      </c>
    </row>
    <row r="186" spans="1:6" ht="12.75" customHeight="1" x14ac:dyDescent="0.2">
      <c r="A186" s="55">
        <v>3239</v>
      </c>
      <c r="B186" s="87" t="s">
        <v>412</v>
      </c>
      <c r="C186" s="52" t="s">
        <v>413</v>
      </c>
      <c r="D186" s="244">
        <v>14209</v>
      </c>
      <c r="E186" s="244">
        <v>23187.62</v>
      </c>
      <c r="F186" s="54">
        <f t="shared" si="31"/>
        <v>163.18966851995214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16140</v>
      </c>
      <c r="E188" s="53">
        <f t="shared" si="43"/>
        <v>18708.310000000001</v>
      </c>
      <c r="F188" s="54">
        <f t="shared" si="31"/>
        <v>115.91270136307313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5985</v>
      </c>
      <c r="E190" s="244">
        <v>5814.45</v>
      </c>
      <c r="F190" s="54">
        <f t="shared" si="31"/>
        <v>97.150375939849624</v>
      </c>
    </row>
    <row r="191" spans="1:6" ht="12.75" customHeight="1" x14ac:dyDescent="0.2">
      <c r="A191" s="55">
        <v>3293</v>
      </c>
      <c r="B191" s="87" t="s">
        <v>422</v>
      </c>
      <c r="C191" s="52" t="s">
        <v>423</v>
      </c>
      <c r="D191" s="244"/>
      <c r="E191" s="244">
        <v>534.99</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10125</v>
      </c>
      <c r="E193" s="244">
        <v>11133.87</v>
      </c>
      <c r="F193" s="54">
        <f t="shared" si="31"/>
        <v>109.96414814814817</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30</v>
      </c>
      <c r="E195" s="244">
        <v>1225</v>
      </c>
      <c r="F195" s="54">
        <f t="shared" si="31"/>
        <v>4083.3333333333335</v>
      </c>
    </row>
    <row r="196" spans="1:6" ht="12.75" customHeight="1" x14ac:dyDescent="0.2">
      <c r="A196" s="55">
        <v>34</v>
      </c>
      <c r="B196" s="234" t="s">
        <v>432</v>
      </c>
      <c r="C196" s="52" t="s">
        <v>433</v>
      </c>
      <c r="D196" s="53">
        <f t="shared" ref="D196:E196" si="44">D197+D202+D210</f>
        <v>24801</v>
      </c>
      <c r="E196" s="53">
        <f t="shared" si="44"/>
        <v>23855.86</v>
      </c>
      <c r="F196" s="54">
        <f t="shared" si="31"/>
        <v>96.189105278012988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24801</v>
      </c>
      <c r="E210" s="53">
        <f t="shared" si="47"/>
        <v>23855.86</v>
      </c>
      <c r="F210" s="54">
        <f t="shared" si="31"/>
        <v>96.189105278012988</v>
      </c>
    </row>
    <row r="211" spans="1:6" ht="12.75" customHeight="1" x14ac:dyDescent="0.2">
      <c r="A211" s="55">
        <v>3431</v>
      </c>
      <c r="B211" s="234" t="s">
        <v>462</v>
      </c>
      <c r="C211" s="52" t="s">
        <v>463</v>
      </c>
      <c r="D211" s="244">
        <v>22684</v>
      </c>
      <c r="E211" s="244">
        <v>23311.9</v>
      </c>
      <c r="F211" s="54">
        <f t="shared" si="31"/>
        <v>102.76803032974784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2117</v>
      </c>
      <c r="E213" s="244">
        <v>543.96</v>
      </c>
      <c r="F213" s="54">
        <f t="shared" si="31"/>
        <v>25.694851204534718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5696493</v>
      </c>
      <c r="E289" s="53">
        <f t="shared" si="79"/>
        <v>6264101.3200000003</v>
      </c>
      <c r="F289" s="54">
        <f t="shared" si="76"/>
        <v>109.96417128924763</v>
      </c>
    </row>
    <row r="290" spans="1:6" ht="12.75" customHeight="1" x14ac:dyDescent="0.2">
      <c r="A290" s="55" t="s">
        <v>605</v>
      </c>
      <c r="B290" s="87" t="s">
        <v>616</v>
      </c>
      <c r="C290" s="52" t="s">
        <v>617</v>
      </c>
      <c r="D290" s="53">
        <f>IF(D6&gt;=D289,D6-D289,0)</f>
        <v>959052</v>
      </c>
      <c r="E290" s="53">
        <f>IF(E6&gt;=E289,E6-E289,0)</f>
        <v>406204.80999999959</v>
      </c>
      <c r="F290" s="54">
        <f t="shared" si="76"/>
        <v>42.354826432768981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242510</v>
      </c>
      <c r="E293" s="244"/>
      <c r="F293" s="54">
        <f t="shared" si="76"/>
        <v>0</v>
      </c>
    </row>
    <row r="294" spans="1:6" ht="12.75" customHeight="1" x14ac:dyDescent="0.2">
      <c r="A294" s="55">
        <v>96</v>
      </c>
      <c r="B294" s="87" t="s">
        <v>624</v>
      </c>
      <c r="C294" s="52" t="s">
        <v>625</v>
      </c>
      <c r="D294" s="244">
        <v>241163</v>
      </c>
      <c r="E294" s="244">
        <v>408549.17</v>
      </c>
      <c r="F294" s="54">
        <f t="shared" si="76"/>
        <v>169.40789839237362</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110962</v>
      </c>
      <c r="E350" s="53">
        <f t="shared" si="95"/>
        <v>109476.9</v>
      </c>
      <c r="F350" s="54">
        <f t="shared" si="81"/>
        <v>98.661613885834782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110962</v>
      </c>
      <c r="E363" s="53">
        <f t="shared" si="99"/>
        <v>109476.9</v>
      </c>
      <c r="F363" s="54">
        <f t="shared" si="81"/>
        <v>98.661613885834782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110962</v>
      </c>
      <c r="E369" s="53">
        <f t="shared" si="101"/>
        <v>109476.9</v>
      </c>
      <c r="F369" s="54">
        <f t="shared" si="81"/>
        <v>98.661613885834782</v>
      </c>
    </row>
    <row r="370" spans="1:6" ht="12.75" customHeight="1" x14ac:dyDescent="0.2">
      <c r="A370" s="55">
        <v>4221</v>
      </c>
      <c r="B370" s="87" t="s">
        <v>671</v>
      </c>
      <c r="C370" s="52" t="s">
        <v>763</v>
      </c>
      <c r="D370" s="244">
        <v>7388</v>
      </c>
      <c r="E370" s="244">
        <v>55645.65</v>
      </c>
      <c r="F370" s="54">
        <f t="shared" si="81"/>
        <v>753.18963183540882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103574</v>
      </c>
      <c r="E376" s="244">
        <v>53831.25</v>
      </c>
      <c r="F376" s="54">
        <f t="shared" si="81"/>
        <v>51.973709618243959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110962</v>
      </c>
      <c r="E408" s="53">
        <f t="shared" si="111"/>
        <v>109476.9</v>
      </c>
      <c r="F408" s="54">
        <f t="shared" si="81"/>
        <v>98.661613885834782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842916</v>
      </c>
      <c r="E410" s="244">
        <v>237335.62</v>
      </c>
      <c r="F410" s="54">
        <f t="shared" si="81"/>
        <v>28.156497207313656</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6655545</v>
      </c>
      <c r="E412" s="53">
        <f>E6+E298</f>
        <v>6670306.1299999999</v>
      </c>
      <c r="F412" s="54">
        <f t="shared" si="81"/>
        <v>100.22178694607278</v>
      </c>
    </row>
    <row r="413" spans="1:6" ht="12.75" customHeight="1" x14ac:dyDescent="0.2">
      <c r="A413" s="55" t="s">
        <v>605</v>
      </c>
      <c r="B413" s="87" t="s">
        <v>828</v>
      </c>
      <c r="C413" s="52" t="s">
        <v>829</v>
      </c>
      <c r="D413" s="53">
        <f t="shared" ref="D413:E413" si="112">D289+D350</f>
        <v>5807455</v>
      </c>
      <c r="E413" s="53">
        <f t="shared" si="112"/>
        <v>6373578.2200000007</v>
      </c>
      <c r="F413" s="54">
        <f t="shared" si="81"/>
        <v>109.74821535423006</v>
      </c>
    </row>
    <row r="414" spans="1:6" ht="12.75" customHeight="1" x14ac:dyDescent="0.2">
      <c r="A414" s="55" t="s">
        <v>605</v>
      </c>
      <c r="B414" s="87" t="s">
        <v>830</v>
      </c>
      <c r="C414" s="52" t="s">
        <v>831</v>
      </c>
      <c r="D414" s="53">
        <f t="shared" ref="D414:E414" si="113">IF(D412&gt;=D413,D412-D413,0)</f>
        <v>848090</v>
      </c>
      <c r="E414" s="53">
        <f t="shared" si="113"/>
        <v>296727.90999999922</v>
      </c>
      <c r="F414" s="54">
        <f t="shared" si="81"/>
        <v>34.987785494463942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1085426</v>
      </c>
      <c r="E417" s="53">
        <f t="shared" si="116"/>
        <v>237335.62</v>
      </c>
      <c r="F417" s="54">
        <f t="shared" si="81"/>
        <v>21.8656656464835</v>
      </c>
    </row>
    <row r="418" spans="1:6" ht="12.75" customHeight="1" x14ac:dyDescent="0.2">
      <c r="A418" s="57" t="s">
        <v>839</v>
      </c>
      <c r="B418" s="235" t="s">
        <v>840</v>
      </c>
      <c r="C418" s="58" t="s">
        <v>841</v>
      </c>
      <c r="D418" s="64">
        <f t="shared" ref="D418:E418" si="117">D294+D411</f>
        <v>241163</v>
      </c>
      <c r="E418" s="64">
        <f t="shared" si="117"/>
        <v>408549.17</v>
      </c>
      <c r="F418" s="59">
        <f t="shared" si="81"/>
        <v>169.40789839237362</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6655545</v>
      </c>
      <c r="E639" s="53">
        <f t="shared" si="180"/>
        <v>6670306.1299999999</v>
      </c>
      <c r="F639" s="54">
        <f t="shared" si="119"/>
        <v>100.22178694607278</v>
      </c>
    </row>
    <row r="640" spans="1:6" ht="12.75" customHeight="1" x14ac:dyDescent="0.2">
      <c r="A640" s="55" t="s">
        <v>605</v>
      </c>
      <c r="B640" s="87" t="s">
        <v>1274</v>
      </c>
      <c r="C640" s="52" t="s">
        <v>1275</v>
      </c>
      <c r="D640" s="53">
        <f t="shared" ref="D640:E640" si="181">D413+D528</f>
        <v>5807455</v>
      </c>
      <c r="E640" s="53">
        <f t="shared" si="181"/>
        <v>6373578.2200000007</v>
      </c>
      <c r="F640" s="54">
        <f t="shared" si="119"/>
        <v>109.74821535423006</v>
      </c>
    </row>
    <row r="641" spans="1:6" ht="12.75" customHeight="1" x14ac:dyDescent="0.2">
      <c r="A641" s="55" t="s">
        <v>605</v>
      </c>
      <c r="B641" s="87" t="s">
        <v>1276</v>
      </c>
      <c r="C641" s="52" t="s">
        <v>1277</v>
      </c>
      <c r="D641" s="53">
        <f t="shared" ref="D641:E641" si="182">IF(D639&gt;=D640,D639-D640,0)</f>
        <v>848090</v>
      </c>
      <c r="E641" s="53">
        <f t="shared" si="182"/>
        <v>296727.90999999922</v>
      </c>
      <c r="F641" s="54">
        <f t="shared" si="119"/>
        <v>34.987785494463942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1085426</v>
      </c>
      <c r="E644" s="53">
        <f t="shared" si="185"/>
        <v>237335.62</v>
      </c>
      <c r="F644" s="54">
        <f t="shared" si="119"/>
        <v>21.8656656464835</v>
      </c>
    </row>
    <row r="645" spans="1:6" ht="22.8" x14ac:dyDescent="0.2">
      <c r="A645" s="55" t="s">
        <v>605</v>
      </c>
      <c r="B645" s="87" t="s">
        <v>1284</v>
      </c>
      <c r="C645" s="52" t="s">
        <v>1285</v>
      </c>
      <c r="D645" s="53">
        <f t="shared" ref="D645:E645" si="186">IF(D641+D643-D642-D644&gt;=0,D641+D643-D642-D644,0)</f>
        <v>0</v>
      </c>
      <c r="E645" s="53">
        <f t="shared" si="186"/>
        <v>59392.289999999222</v>
      </c>
      <c r="F645" s="54" t="str">
        <f t="shared" si="119"/>
        <v>-</v>
      </c>
    </row>
    <row r="646" spans="1:6" ht="22.8" x14ac:dyDescent="0.2">
      <c r="A646" s="55" t="s">
        <v>605</v>
      </c>
      <c r="B646" s="87" t="s">
        <v>1286</v>
      </c>
      <c r="C646" s="52" t="s">
        <v>1287</v>
      </c>
      <c r="D646" s="53">
        <f t="shared" ref="D646:E646" si="187">IF(D642+D644-D641-D643&gt;=0,D642+D644-D641-D643,0)</f>
        <v>237336</v>
      </c>
      <c r="E646" s="53">
        <f t="shared" si="187"/>
        <v>0</v>
      </c>
      <c r="F646" s="54">
        <f t="shared" si="119"/>
        <v>0</v>
      </c>
    </row>
    <row r="647" spans="1:6" ht="22.8" x14ac:dyDescent="0.2">
      <c r="A647" s="57" t="s">
        <v>1288</v>
      </c>
      <c r="B647" s="235" t="s">
        <v>1289</v>
      </c>
      <c r="C647" s="58" t="s">
        <v>1288</v>
      </c>
      <c r="D647" s="245">
        <v>378815</v>
      </c>
      <c r="E647" s="245">
        <v>473265.45</v>
      </c>
      <c r="F647" s="59">
        <f t="shared" si="119"/>
        <v>124.93313358763514</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13609</v>
      </c>
      <c r="E649" s="244">
        <v>222538.1</v>
      </c>
      <c r="F649" s="54">
        <f t="shared" ref="F649:F724" si="188">IF(D649&lt;&gt;0,IF(E649/D649&gt;=100,"&gt;&gt;100",E649/D649*100),"-")</f>
        <v>1635.2274230288781</v>
      </c>
    </row>
    <row r="650" spans="1:6" ht="12.75" customHeight="1" x14ac:dyDescent="0.2">
      <c r="A650" s="55" t="s">
        <v>1293</v>
      </c>
      <c r="B650" s="87" t="s">
        <v>1294</v>
      </c>
      <c r="C650" s="52" t="s">
        <v>1293</v>
      </c>
      <c r="D650" s="244">
        <v>6684681</v>
      </c>
      <c r="E650" s="244">
        <v>6689196.3399999999</v>
      </c>
      <c r="F650" s="54">
        <f t="shared" si="188"/>
        <v>100.06754757631666</v>
      </c>
    </row>
    <row r="651" spans="1:6" ht="12.75" customHeight="1" x14ac:dyDescent="0.2">
      <c r="A651" s="55" t="s">
        <v>1295</v>
      </c>
      <c r="B651" s="87" t="s">
        <v>1296</v>
      </c>
      <c r="C651" s="52" t="s">
        <v>1295</v>
      </c>
      <c r="D651" s="244">
        <v>6475752</v>
      </c>
      <c r="E651" s="244">
        <v>6813786.9400000004</v>
      </c>
      <c r="F651" s="54">
        <f t="shared" si="188"/>
        <v>105.22001058718742</v>
      </c>
    </row>
    <row r="652" spans="1:6" ht="22.8" x14ac:dyDescent="0.2">
      <c r="A652" s="55">
        <v>11</v>
      </c>
      <c r="B652" s="87" t="s">
        <v>1297</v>
      </c>
      <c r="C652" s="52" t="s">
        <v>1298</v>
      </c>
      <c r="D652" s="53">
        <f t="shared" ref="D652:E652" si="189">+D649+D650-D651</f>
        <v>222538</v>
      </c>
      <c r="E652" s="53">
        <f t="shared" si="189"/>
        <v>97947.499999999069</v>
      </c>
      <c r="F652" s="54">
        <f t="shared" si="188"/>
        <v>44.013831345657401</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46</v>
      </c>
      <c r="E654" s="266">
        <v>45</v>
      </c>
      <c r="F654" s="54">
        <f t="shared" si="188"/>
        <v>97.826086956521735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42</v>
      </c>
      <c r="E656" s="266">
        <v>42</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28600</v>
      </c>
      <c r="E661" s="244">
        <v>44000</v>
      </c>
      <c r="F661" s="54">
        <f t="shared" si="188"/>
        <v>153.84615384615387</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565565</v>
      </c>
      <c r="E695" s="244"/>
      <c r="F695" s="54">
        <f t="shared" si="188"/>
        <v>0</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366000</v>
      </c>
      <c r="E698" s="244"/>
      <c r="F698" s="54">
        <f t="shared" si="188"/>
        <v>0</v>
      </c>
    </row>
    <row r="699" spans="1:6" ht="12.75" customHeight="1" x14ac:dyDescent="0.2">
      <c r="A699" s="55">
        <v>63822</v>
      </c>
      <c r="B699" s="234" t="s">
        <v>1377</v>
      </c>
      <c r="C699" s="52" t="s">
        <v>1378</v>
      </c>
      <c r="D699" s="244">
        <v>0</v>
      </c>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1123767</v>
      </c>
      <c r="E710" s="244">
        <v>1081594.5</v>
      </c>
      <c r="F710" s="54">
        <f t="shared" si="188"/>
        <v>96.247220286767629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12763.72</v>
      </c>
      <c r="F716" s="54" t="str">
        <f t="shared" si="188"/>
        <v>-</v>
      </c>
    </row>
    <row r="717" spans="1:6" ht="12.75" customHeight="1" x14ac:dyDescent="0.2">
      <c r="A717" s="55">
        <v>31215</v>
      </c>
      <c r="B717" s="87" t="s">
        <v>1410</v>
      </c>
      <c r="C717" s="52" t="s">
        <v>1411</v>
      </c>
      <c r="D717" s="244">
        <v>3000</v>
      </c>
      <c r="E717" s="244">
        <v>10500</v>
      </c>
      <c r="F717" s="54">
        <f t="shared" si="188"/>
        <v>350</v>
      </c>
    </row>
    <row r="718" spans="1:6" ht="12.75" customHeight="1" x14ac:dyDescent="0.2">
      <c r="A718" s="55">
        <v>32121</v>
      </c>
      <c r="B718" s="87" t="s">
        <v>1412</v>
      </c>
      <c r="C718" s="52" t="s">
        <v>1413</v>
      </c>
      <c r="D718" s="244">
        <v>141282</v>
      </c>
      <c r="E718" s="244">
        <v>145955.4</v>
      </c>
      <c r="F718" s="54">
        <f t="shared" si="188"/>
        <v>103.30785238034568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35283</v>
      </c>
      <c r="E720" s="244">
        <v>25975.35</v>
      </c>
      <c r="F720" s="54">
        <f t="shared" si="188"/>
        <v>73.620015304821024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11485</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C245" sqref="C24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48</v>
      </c>
      <c r="B3" s="302" t="s">
        <v>40</v>
      </c>
      <c r="C3" s="303" t="s">
        <v>41</v>
      </c>
      <c r="D3" s="304" t="s">
        <v>1963</v>
      </c>
      <c r="E3" s="302" t="s">
        <v>1964</v>
      </c>
      <c r="F3" s="305" t="s">
        <v>51</v>
      </c>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2571001</v>
      </c>
      <c r="E6" s="231">
        <f t="shared" si="0"/>
        <v>2560175.09</v>
      </c>
      <c r="F6" s="232">
        <f t="shared" ref="F6:F260" si="1">IF(D6&gt;0,IF(E6/D6&gt;=100,"&gt;&gt;100",E6/D6*100),"-")</f>
        <v>99.578922373036804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1699413</v>
      </c>
      <c r="E7" s="106">
        <f t="shared" si="2"/>
        <v>1567902.1800000002</v>
      </c>
      <c r="F7" s="95">
        <f t="shared" si="1"/>
        <v>92.261397317779739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1699413</v>
      </c>
      <c r="E12" s="106">
        <f t="shared" si="3"/>
        <v>1567902.1800000002</v>
      </c>
      <c r="F12" s="95">
        <f t="shared" si="1"/>
        <v>92.261397317779739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869933</v>
      </c>
      <c r="E13" s="106">
        <f t="shared" si="4"/>
        <v>844742.58</v>
      </c>
      <c r="F13" s="95">
        <f t="shared" si="1"/>
        <v>97.104326425138481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1679343</v>
      </c>
      <c r="E15" s="249">
        <v>1679342.74</v>
      </c>
      <c r="F15" s="95">
        <f t="shared" si="1"/>
        <v>99.999984517754854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809410</v>
      </c>
      <c r="E18" s="249">
        <v>834600.16</v>
      </c>
      <c r="F18" s="95">
        <f t="shared" si="1"/>
        <v>103.11216318058834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828861</v>
      </c>
      <c r="E19" s="106">
        <f t="shared" si="5"/>
        <v>722814</v>
      </c>
      <c r="F19" s="95">
        <f t="shared" si="1"/>
        <v>87.205695526752976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38186</v>
      </c>
      <c r="E20" s="249">
        <v>93831.62</v>
      </c>
      <c r="F20" s="95">
        <f t="shared" si="1"/>
        <v>245.72256848059496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11292</v>
      </c>
      <c r="E21" s="249">
        <v>11292</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77831</v>
      </c>
      <c r="E22" s="249">
        <v>77831.8</v>
      </c>
      <c r="F22" s="95">
        <f t="shared" si="1"/>
        <v>100.00102786807315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2373202</v>
      </c>
      <c r="E26" s="249">
        <v>2427032.77</v>
      </c>
      <c r="F26" s="95">
        <f t="shared" si="1"/>
        <v>102.26827594111248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1671650</v>
      </c>
      <c r="E28" s="249">
        <v>1887174.19</v>
      </c>
      <c r="F28" s="95">
        <f t="shared" si="1"/>
        <v>112.8929016241438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619</v>
      </c>
      <c r="E41" s="106">
        <f t="shared" si="8"/>
        <v>345.60000000000036</v>
      </c>
      <c r="F41" s="95">
        <f t="shared" si="1"/>
        <v>55.831987075928978</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10956</v>
      </c>
      <c r="E42" s="249">
        <v>10956.41</v>
      </c>
      <c r="F42" s="95">
        <f t="shared" si="1"/>
        <v>100.00374224169404</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10337</v>
      </c>
      <c r="E44" s="249">
        <v>10610.81</v>
      </c>
      <c r="F44" s="95">
        <f t="shared" si="1"/>
        <v>102.6488342846087</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1899</v>
      </c>
      <c r="E47" s="249">
        <v>1899</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3112</v>
      </c>
      <c r="E48" s="249">
        <v>3112.21</v>
      </c>
      <c r="F48" s="95">
        <f t="shared" si="1"/>
        <v>100.00674807197944</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122500</v>
      </c>
      <c r="E49" s="249">
        <v>122500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127511</v>
      </c>
      <c r="E50" s="249">
        <v>127511.21</v>
      </c>
      <c r="F50" s="95">
        <f t="shared" si="1"/>
        <v>100.00016469167366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229158</v>
      </c>
      <c r="E54" s="249">
        <v>232355.71</v>
      </c>
      <c r="F54" s="95">
        <f t="shared" si="1"/>
        <v>101.39541713577532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229158</v>
      </c>
      <c r="E55" s="249">
        <v>232355.71</v>
      </c>
      <c r="F55" s="95">
        <f t="shared" si="1"/>
        <v>101.39541713577532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871588</v>
      </c>
      <c r="E68" s="106">
        <f t="shared" si="13"/>
        <v>992272.90999999992</v>
      </c>
      <c r="F68" s="95">
        <f t="shared" si="1"/>
        <v>113.84655479423765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222538</v>
      </c>
      <c r="E69" s="106">
        <f t="shared" si="14"/>
        <v>97947.5</v>
      </c>
      <c r="F69" s="95">
        <f t="shared" si="1"/>
        <v>44.01383134565782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221965</v>
      </c>
      <c r="E70" s="106">
        <f t="shared" si="15"/>
        <v>97947.5</v>
      </c>
      <c r="F70" s="95">
        <f t="shared" si="1"/>
        <v>44.127452526299194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221965</v>
      </c>
      <c r="E72" s="249">
        <v>97947.5</v>
      </c>
      <c r="F72" s="95">
        <f t="shared" si="1"/>
        <v>44.127452526299194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573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2086</v>
      </c>
      <c r="B78" s="88" t="s">
        <v>2087</v>
      </c>
      <c r="C78" s="94" t="s">
        <v>2086</v>
      </c>
      <c r="D78" s="106">
        <f>D79+SUM(D82:D84)-D85+D86</f>
        <v>29072</v>
      </c>
      <c r="E78" s="106">
        <f>E79+SUM(E82:E84)-E85+E86</f>
        <v>12510.79</v>
      </c>
      <c r="F78" s="95">
        <f t="shared" si="1"/>
        <v>43.033812603192075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29072</v>
      </c>
      <c r="E86" s="249">
        <v>12510.79</v>
      </c>
      <c r="F86" s="95">
        <f t="shared" si="1"/>
        <v>43.033812603192075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241163</v>
      </c>
      <c r="E146" s="106">
        <f t="shared" si="26"/>
        <v>408549.17</v>
      </c>
      <c r="F146" s="95">
        <f t="shared" si="1"/>
        <v>169.40789839237362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2214</v>
      </c>
      <c r="B149" s="88" t="s">
        <v>2215</v>
      </c>
      <c r="C149" s="94" t="s">
        <v>2214</v>
      </c>
      <c r="D149" s="106">
        <f t="shared" ref="D149:E149" si="27">SUM(D150:D157)</f>
        <v>175000</v>
      </c>
      <c r="E149" s="106">
        <f t="shared" si="27"/>
        <v>366314.17</v>
      </c>
      <c r="F149" s="95">
        <f t="shared" si="1"/>
        <v>209.32238285714283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2230</v>
      </c>
      <c r="B157" s="88" t="s">
        <v>2231</v>
      </c>
      <c r="C157" s="94" t="s">
        <v>2230</v>
      </c>
      <c r="D157" s="249">
        <v>175000</v>
      </c>
      <c r="E157" s="249">
        <v>366314.17</v>
      </c>
      <c r="F157" s="95">
        <f t="shared" si="1"/>
        <v>209.32238285714283</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2234</v>
      </c>
      <c r="B159" s="233" t="s">
        <v>2235</v>
      </c>
      <c r="C159" s="94" t="s">
        <v>2234</v>
      </c>
      <c r="D159" s="249">
        <v>66163</v>
      </c>
      <c r="E159" s="249">
        <v>42235</v>
      </c>
      <c r="F159" s="95">
        <f t="shared" si="1"/>
        <v>63.83477170019497</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378815</v>
      </c>
      <c r="E170" s="106">
        <f t="shared" si="29"/>
        <v>473265.45</v>
      </c>
      <c r="F170" s="95">
        <f t="shared" si="1"/>
        <v>124.93313358763514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378815</v>
      </c>
      <c r="E173" s="249">
        <v>473265.45</v>
      </c>
      <c r="F173" s="95">
        <f t="shared" si="1"/>
        <v>124.93313358763514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2571001</v>
      </c>
      <c r="E175" s="106">
        <f t="shared" si="30"/>
        <v>2560175.09</v>
      </c>
      <c r="F175" s="95">
        <f t="shared" si="1"/>
        <v>99.578922373036804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867761</v>
      </c>
      <c r="E176" s="106">
        <f t="shared" si="31"/>
        <v>524331.44999999995</v>
      </c>
      <c r="F176" s="95">
        <f t="shared" si="1"/>
        <v>60.423486420800188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484345</v>
      </c>
      <c r="E177" s="106">
        <f t="shared" si="32"/>
        <v>524331.44999999995</v>
      </c>
      <c r="F177" s="95">
        <f t="shared" si="1"/>
        <v>108.2557784224055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405546</v>
      </c>
      <c r="E178" s="249">
        <v>466058.12</v>
      </c>
      <c r="F178" s="95">
        <f t="shared" si="1"/>
        <v>114.92114827911013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76544</v>
      </c>
      <c r="E179" s="249">
        <v>55628.76</v>
      </c>
      <c r="F179" s="95">
        <f t="shared" si="1"/>
        <v>72.675533026755858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2255</v>
      </c>
      <c r="E180" s="106">
        <f t="shared" si="33"/>
        <v>2644.57</v>
      </c>
      <c r="F180" s="95">
        <f t="shared" si="1"/>
        <v>117.2758314855876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2255</v>
      </c>
      <c r="E183" s="249">
        <v>2644.57</v>
      </c>
      <c r="F183" s="95">
        <f t="shared" si="1"/>
        <v>117.2758314855876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383416</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1703240</v>
      </c>
      <c r="E237" s="106">
        <f t="shared" si="41"/>
        <v>2035843.64</v>
      </c>
      <c r="F237" s="95">
        <f t="shared" si="1"/>
        <v>119.52770249641857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1699413</v>
      </c>
      <c r="E238" s="106">
        <f t="shared" si="42"/>
        <v>1567902.18</v>
      </c>
      <c r="F238" s="95">
        <f t="shared" si="1"/>
        <v>92.261397317779725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1699413</v>
      </c>
      <c r="E239" s="106">
        <f t="shared" si="43"/>
        <v>1567902.18</v>
      </c>
      <c r="F239" s="95">
        <f t="shared" si="1"/>
        <v>92.261397317779725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1699413</v>
      </c>
      <c r="E240" s="249">
        <v>1567902.18</v>
      </c>
      <c r="F240" s="95">
        <f t="shared" si="1"/>
        <v>92.261397317779725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-237336</v>
      </c>
      <c r="E245" s="106">
        <f t="shared" si="45"/>
        <v>59392.29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75602</v>
      </c>
      <c r="E246" s="106">
        <f t="shared" si="46"/>
        <v>123428.02</v>
      </c>
      <c r="F246" s="95">
        <f t="shared" si="1"/>
        <v>163.26025766514113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75602</v>
      </c>
      <c r="E247" s="249">
        <v>123428.02</v>
      </c>
      <c r="F247" s="95">
        <f t="shared" si="1"/>
        <v>163.26025766514113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312938</v>
      </c>
      <c r="E250" s="106">
        <f t="shared" si="47"/>
        <v>64035.73</v>
      </c>
      <c r="F250" s="95">
        <f t="shared" si="1"/>
        <v>20.462753005387651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312938</v>
      </c>
      <c r="E252" s="249">
        <v>64035.73</v>
      </c>
      <c r="F252" s="95">
        <f t="shared" si="1"/>
        <v>20.462753005387651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241163</v>
      </c>
      <c r="E255" s="249">
        <v>408549.17</v>
      </c>
      <c r="F255" s="95">
        <f t="shared" si="1"/>
        <v>169.40789839237362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241163</v>
      </c>
      <c r="E264" s="249">
        <v>408549.17</v>
      </c>
      <c r="F264" s="95">
        <f t="shared" si="50"/>
        <v>169.40789839237362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11335</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17738</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v>2917.49</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484345</v>
      </c>
      <c r="E288" s="249">
        <v>521413.96</v>
      </c>
      <c r="F288" s="95">
        <f t="shared" si="50"/>
        <v>107.65342059895322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383416</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2729</v>
      </c>
      <c r="B114" s="87" t="s">
        <v>2730</v>
      </c>
      <c r="C114" s="185" t="s">
        <v>2729</v>
      </c>
      <c r="D114" s="83">
        <f t="shared" ref="D114:E114" si="22">D115+D118+D121+D122+SUM(D125:D128)</f>
        <v>5807455</v>
      </c>
      <c r="E114" s="83">
        <f t="shared" si="22"/>
        <v>6373578.2200000007</v>
      </c>
      <c r="F114" s="65">
        <f t="shared" si="1"/>
        <v>109.74821535423006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2731</v>
      </c>
      <c r="B115" s="87" t="s">
        <v>2732</v>
      </c>
      <c r="C115" s="185" t="s">
        <v>2731</v>
      </c>
      <c r="D115" s="83">
        <f t="shared" ref="D115:E115" si="23">SUM(D116:D117)</f>
        <v>5392984</v>
      </c>
      <c r="E115" s="83">
        <f t="shared" si="23"/>
        <v>5884129.0300000003</v>
      </c>
      <c r="F115" s="65">
        <f t="shared" si="1"/>
        <v>109.10711083140615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2733</v>
      </c>
      <c r="B116" s="87" t="s">
        <v>2734</v>
      </c>
      <c r="C116" s="185" t="s">
        <v>2733</v>
      </c>
      <c r="D116" s="251">
        <v>5392984</v>
      </c>
      <c r="E116" s="251">
        <v>5884129.0300000003</v>
      </c>
      <c r="F116" s="65">
        <f t="shared" si="1"/>
        <v>109.10711083140615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2753</v>
      </c>
      <c r="B126" s="87" t="s">
        <v>2754</v>
      </c>
      <c r="C126" s="185" t="s">
        <v>2753</v>
      </c>
      <c r="D126" s="251">
        <v>414471</v>
      </c>
      <c r="E126" s="251">
        <v>489449.19</v>
      </c>
      <c r="F126" s="65">
        <f t="shared" si="1"/>
        <v>118.090093154889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2782</v>
      </c>
      <c r="C141" s="186" t="s">
        <v>2783</v>
      </c>
      <c r="D141" s="108">
        <f t="shared" ref="D141:E141" si="28">D5+D22+D28+D35+D75+D82+D89+D107+D114+D129</f>
        <v>5807455</v>
      </c>
      <c r="E141" s="108">
        <f t="shared" si="28"/>
        <v>6373578.2200000007</v>
      </c>
      <c r="F141" s="84">
        <f t="shared" si="1"/>
        <v>109.74821535423006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0" sqref="B3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2793</v>
      </c>
      <c r="C8" s="94" t="s">
        <v>2794</v>
      </c>
      <c r="D8" s="251"/>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H52" sqref="H5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2857</v>
      </c>
      <c r="C5" s="187" t="s">
        <v>2858</v>
      </c>
      <c r="D5" s="257">
        <v>867760.86</v>
      </c>
      <c r="E5" s="37"/>
      <c r="F5" s="37"/>
      <c r="G5" s="37"/>
      <c r="H5" s="37"/>
      <c r="I5" s="37"/>
      <c r="J5" s="37"/>
      <c r="K5" s="37"/>
      <c r="L5" s="37"/>
      <c r="M5" s="37"/>
      <c r="N5" s="37"/>
      <c r="O5" s="37"/>
      <c r="P5" s="37"/>
      <c r="Q5" s="37"/>
      <c r="R5" s="37"/>
      <c r="S5" s="37"/>
      <c r="T5" s="37"/>
      <c r="U5" s="37"/>
    </row>
    <row r="6" spans="1:24" ht="24" x14ac:dyDescent="0.25">
      <c r="A6" s="116"/>
      <c r="B6" s="117" t="s">
        <v>2859</v>
      </c>
      <c r="C6" s="188" t="s">
        <v>2860</v>
      </c>
      <c r="D6" s="40">
        <f>D7+D8+D17+D18</f>
        <v>6481808.7200000007</v>
      </c>
      <c r="E6" s="37"/>
      <c r="F6" s="37"/>
      <c r="G6" s="37"/>
      <c r="H6" s="37"/>
      <c r="I6" s="37"/>
      <c r="J6" s="37"/>
      <c r="K6" s="37"/>
      <c r="L6" s="37"/>
      <c r="M6" s="37"/>
      <c r="N6" s="37"/>
      <c r="O6" s="37"/>
      <c r="P6" s="37"/>
      <c r="Q6" s="37"/>
      <c r="R6" s="37"/>
      <c r="S6" s="37"/>
      <c r="T6" s="37"/>
      <c r="U6" s="37"/>
    </row>
    <row r="7" spans="1:24" ht="12.75" customHeight="1" x14ac:dyDescent="0.25">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5">
      <c r="A8" s="116" t="s">
        <v>2268</v>
      </c>
      <c r="B8" s="117" t="s">
        <v>2863</v>
      </c>
      <c r="C8" s="188" t="s">
        <v>2864</v>
      </c>
      <c r="D8" s="40">
        <f>SUM(D9:D16)</f>
        <v>6354594.3200000003</v>
      </c>
      <c r="E8" s="37"/>
      <c r="F8" s="37"/>
      <c r="G8" s="37"/>
      <c r="H8" s="37"/>
      <c r="I8" s="37"/>
      <c r="J8" s="37"/>
      <c r="K8" s="37"/>
      <c r="L8" s="37"/>
      <c r="M8" s="37"/>
      <c r="N8" s="37"/>
      <c r="O8" s="37"/>
      <c r="P8" s="37"/>
      <c r="Q8" s="37"/>
      <c r="R8" s="37"/>
      <c r="S8" s="37"/>
      <c r="T8" s="37"/>
      <c r="U8" s="37"/>
    </row>
    <row r="9" spans="1:24" ht="12.75" customHeight="1" x14ac:dyDescent="0.25">
      <c r="A9" s="86" t="s">
        <v>2270</v>
      </c>
      <c r="B9" s="87" t="s">
        <v>2271</v>
      </c>
      <c r="C9" s="188" t="s">
        <v>2865</v>
      </c>
      <c r="D9" s="258">
        <v>5003888.1100000003</v>
      </c>
      <c r="E9" s="37"/>
      <c r="F9" s="37"/>
      <c r="G9" s="37"/>
      <c r="H9" s="37"/>
      <c r="I9" s="37"/>
      <c r="J9" s="37"/>
      <c r="K9" s="37"/>
      <c r="L9" s="37"/>
      <c r="M9" s="37"/>
      <c r="N9" s="37"/>
      <c r="O9" s="37"/>
      <c r="P9" s="37"/>
      <c r="Q9" s="37"/>
      <c r="R9" s="37"/>
      <c r="S9" s="37"/>
      <c r="T9" s="37"/>
      <c r="U9" s="37"/>
    </row>
    <row r="10" spans="1:24" ht="12.75" customHeight="1" x14ac:dyDescent="0.25">
      <c r="A10" s="86" t="s">
        <v>2272</v>
      </c>
      <c r="B10" s="87" t="s">
        <v>2273</v>
      </c>
      <c r="C10" s="188" t="s">
        <v>2866</v>
      </c>
      <c r="D10" s="258">
        <v>1327394.31</v>
      </c>
      <c r="E10" s="37"/>
      <c r="F10" s="37"/>
      <c r="G10" s="37"/>
      <c r="H10" s="37"/>
      <c r="I10" s="37"/>
      <c r="J10" s="37"/>
      <c r="K10" s="37"/>
      <c r="L10" s="37"/>
      <c r="M10" s="37"/>
      <c r="N10" s="37"/>
      <c r="O10" s="37"/>
      <c r="P10" s="37"/>
      <c r="Q10" s="37"/>
      <c r="R10" s="37"/>
      <c r="S10" s="37"/>
      <c r="T10" s="37"/>
      <c r="U10" s="37"/>
    </row>
    <row r="11" spans="1:24" ht="12.75" customHeight="1" x14ac:dyDescent="0.25">
      <c r="A11" s="86" t="s">
        <v>2274</v>
      </c>
      <c r="B11" s="87" t="s">
        <v>2867</v>
      </c>
      <c r="C11" s="188" t="s">
        <v>2868</v>
      </c>
      <c r="D11" s="258">
        <v>23311.9</v>
      </c>
      <c r="E11" s="37"/>
      <c r="F11" s="37"/>
      <c r="G11" s="37"/>
      <c r="H11" s="37"/>
      <c r="I11" s="37"/>
      <c r="J11" s="37"/>
      <c r="K11" s="37"/>
      <c r="L11" s="37"/>
      <c r="M11" s="37"/>
      <c r="N11" s="37"/>
      <c r="O11" s="37"/>
      <c r="P11" s="37"/>
      <c r="Q11" s="37"/>
      <c r="R11" s="37"/>
      <c r="S11" s="37"/>
      <c r="T11" s="37"/>
      <c r="U11" s="37"/>
    </row>
    <row r="12" spans="1:24" ht="12.75" customHeight="1" x14ac:dyDescent="0.25">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13.2" x14ac:dyDescent="0.25">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5">
      <c r="A17" s="116" t="s">
        <v>2292</v>
      </c>
      <c r="B17" s="117" t="s">
        <v>2293</v>
      </c>
      <c r="C17" s="188" t="s">
        <v>2875</v>
      </c>
      <c r="D17" s="258">
        <v>127214.39999999999</v>
      </c>
      <c r="E17" s="37"/>
      <c r="F17" s="37"/>
      <c r="G17" s="37"/>
      <c r="H17" s="37"/>
      <c r="I17" s="37"/>
      <c r="J17" s="37"/>
      <c r="K17" s="37"/>
      <c r="L17" s="37"/>
      <c r="M17" s="37"/>
      <c r="N17" s="37"/>
      <c r="O17" s="37"/>
      <c r="P17" s="37"/>
      <c r="Q17" s="37"/>
      <c r="R17" s="37"/>
      <c r="S17" s="37"/>
      <c r="T17" s="37"/>
      <c r="U17" s="37"/>
    </row>
    <row r="18" spans="1:21" ht="24" x14ac:dyDescent="0.25">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5">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5">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5">
      <c r="A24" s="86"/>
      <c r="B24" s="117" t="s">
        <v>2891</v>
      </c>
      <c r="C24" s="188" t="s">
        <v>2892</v>
      </c>
      <c r="D24" s="40">
        <f>D25+D26+D35+D36</f>
        <v>6825238.1299999999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2268</v>
      </c>
      <c r="B26" s="117" t="s">
        <v>2894</v>
      </c>
      <c r="C26" s="188" t="s">
        <v>2895</v>
      </c>
      <c r="D26" s="40">
        <f>SUM(D27:D34)</f>
        <v>6314608.0300000003</v>
      </c>
      <c r="E26" s="37"/>
      <c r="F26" s="37"/>
      <c r="G26" s="37"/>
      <c r="H26" s="37"/>
      <c r="I26" s="37"/>
      <c r="J26" s="37"/>
      <c r="K26" s="37"/>
      <c r="L26" s="37"/>
      <c r="M26" s="37"/>
      <c r="N26" s="37"/>
      <c r="O26" s="37"/>
      <c r="P26" s="37"/>
      <c r="Q26" s="37"/>
      <c r="R26" s="37"/>
      <c r="S26" s="37"/>
      <c r="T26" s="37"/>
      <c r="U26" s="37"/>
    </row>
    <row r="27" spans="1:21" ht="12.75" customHeight="1" x14ac:dyDescent="0.25">
      <c r="A27" s="86" t="s">
        <v>2270</v>
      </c>
      <c r="B27" s="87" t="s">
        <v>2271</v>
      </c>
      <c r="C27" s="188" t="s">
        <v>2896</v>
      </c>
      <c r="D27" s="258">
        <v>4943376.62</v>
      </c>
      <c r="E27" s="37"/>
      <c r="F27" s="37"/>
      <c r="G27" s="37"/>
      <c r="H27" s="37"/>
      <c r="I27" s="37"/>
      <c r="J27" s="37"/>
      <c r="K27" s="37"/>
      <c r="L27" s="37"/>
      <c r="M27" s="37"/>
      <c r="N27" s="37"/>
      <c r="O27" s="37"/>
      <c r="P27" s="37"/>
      <c r="Q27" s="37"/>
      <c r="R27" s="37"/>
      <c r="S27" s="37"/>
      <c r="T27" s="37"/>
      <c r="U27" s="37"/>
    </row>
    <row r="28" spans="1:21" ht="12.75" customHeight="1" x14ac:dyDescent="0.25">
      <c r="A28" s="86" t="s">
        <v>2272</v>
      </c>
      <c r="B28" s="87" t="s">
        <v>2273</v>
      </c>
      <c r="C28" s="188" t="s">
        <v>2897</v>
      </c>
      <c r="D28" s="258">
        <v>1348309.38</v>
      </c>
      <c r="E28" s="37"/>
      <c r="F28" s="37"/>
      <c r="G28" s="37"/>
      <c r="H28" s="37"/>
      <c r="I28" s="37"/>
      <c r="J28" s="37"/>
      <c r="K28" s="37"/>
      <c r="L28" s="37"/>
      <c r="M28" s="37"/>
      <c r="N28" s="37"/>
      <c r="O28" s="37"/>
      <c r="P28" s="37"/>
      <c r="Q28" s="37"/>
      <c r="R28" s="37"/>
      <c r="S28" s="37"/>
      <c r="T28" s="37"/>
      <c r="U28" s="37"/>
    </row>
    <row r="29" spans="1:21" ht="12.75" customHeight="1" x14ac:dyDescent="0.25">
      <c r="A29" s="86" t="s">
        <v>2274</v>
      </c>
      <c r="B29" s="87" t="s">
        <v>2867</v>
      </c>
      <c r="C29" s="188" t="s">
        <v>2898</v>
      </c>
      <c r="D29" s="258">
        <v>22922.03</v>
      </c>
      <c r="E29" s="37"/>
      <c r="F29" s="37"/>
      <c r="G29" s="37"/>
      <c r="H29" s="37"/>
      <c r="I29" s="37"/>
      <c r="J29" s="37"/>
      <c r="K29" s="37"/>
      <c r="L29" s="37"/>
      <c r="M29" s="37"/>
      <c r="N29" s="37"/>
      <c r="O29" s="37"/>
      <c r="P29" s="37"/>
      <c r="Q29" s="37"/>
      <c r="R29" s="37"/>
      <c r="S29" s="37"/>
      <c r="T29" s="37"/>
      <c r="U29" s="37"/>
    </row>
    <row r="30" spans="1:21" ht="12.75" customHeight="1" x14ac:dyDescent="0.25">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13.2" x14ac:dyDescent="0.25">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5">
      <c r="A35" s="116" t="s">
        <v>2292</v>
      </c>
      <c r="B35" s="117" t="s">
        <v>2293</v>
      </c>
      <c r="C35" s="188" t="s">
        <v>2904</v>
      </c>
      <c r="D35" s="258">
        <v>510630.1</v>
      </c>
      <c r="E35" s="37"/>
      <c r="F35" s="37"/>
      <c r="G35" s="37"/>
      <c r="H35" s="37"/>
      <c r="I35" s="37"/>
      <c r="J35" s="37"/>
      <c r="K35" s="37"/>
      <c r="L35" s="37"/>
      <c r="M35" s="37"/>
      <c r="N35" s="37"/>
      <c r="O35" s="37"/>
      <c r="P35" s="37"/>
      <c r="Q35" s="37"/>
      <c r="R35" s="37"/>
      <c r="S35" s="37"/>
      <c r="T35" s="37"/>
      <c r="U35" s="37"/>
    </row>
    <row r="36" spans="1:21" ht="36" x14ac:dyDescent="0.25">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5">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5">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5">
      <c r="A42" s="86"/>
      <c r="B42" s="117" t="s">
        <v>2913</v>
      </c>
      <c r="C42" s="188" t="s">
        <v>2914</v>
      </c>
      <c r="D42" s="40">
        <f>D5+D6-D24</f>
        <v>524331.45000000112</v>
      </c>
      <c r="E42" s="37"/>
      <c r="F42" s="37"/>
      <c r="G42" s="37"/>
      <c r="H42" s="37"/>
      <c r="I42" s="37"/>
      <c r="J42" s="37"/>
      <c r="K42" s="37"/>
      <c r="L42" s="37"/>
      <c r="M42" s="37"/>
      <c r="N42" s="37"/>
      <c r="O42" s="37"/>
      <c r="P42" s="37"/>
      <c r="Q42" s="37"/>
      <c r="R42" s="37"/>
      <c r="S42" s="37"/>
      <c r="T42" s="37"/>
      <c r="U42" s="37"/>
    </row>
    <row r="43" spans="1:21" ht="24" x14ac:dyDescent="0.25">
      <c r="A43" s="116"/>
      <c r="B43" s="117" t="s">
        <v>2915</v>
      </c>
      <c r="C43" s="188" t="s">
        <v>2916</v>
      </c>
      <c r="D43" s="40">
        <f>D44+D49+D90+D95</f>
        <v>2917.49</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5">
      <c r="A49" s="116" t="s">
        <v>2268</v>
      </c>
      <c r="B49" s="168" t="s">
        <v>2927</v>
      </c>
      <c r="C49" s="188" t="s">
        <v>2928</v>
      </c>
      <c r="D49" s="40">
        <f>D50+D55+D60+D65+D70+D75+D80+D85</f>
        <v>2917.49</v>
      </c>
      <c r="E49" s="37"/>
      <c r="F49" s="37"/>
      <c r="G49" s="37"/>
      <c r="H49" s="37"/>
      <c r="I49" s="37"/>
      <c r="J49" s="37"/>
      <c r="K49" s="37"/>
      <c r="L49" s="37"/>
      <c r="M49" s="37"/>
      <c r="N49" s="37"/>
      <c r="O49" s="37"/>
      <c r="P49" s="37"/>
      <c r="Q49" s="37"/>
      <c r="R49" s="37"/>
      <c r="S49" s="37"/>
      <c r="T49" s="37"/>
      <c r="U49" s="37"/>
    </row>
    <row r="50" spans="1:21" ht="12.75" customHeight="1" x14ac:dyDescent="0.25">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2272</v>
      </c>
      <c r="B55" s="117" t="s">
        <v>2935</v>
      </c>
      <c r="C55" s="188" t="s">
        <v>2936</v>
      </c>
      <c r="D55" s="40">
        <f>SUM(D56:D59)</f>
        <v>2917.49</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2919</v>
      </c>
      <c r="C56" s="188" t="s">
        <v>2937</v>
      </c>
      <c r="D56" s="258">
        <v>2917.49</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5">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13.2" x14ac:dyDescent="0.25">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5">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5">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5">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2990</v>
      </c>
      <c r="C101" s="188" t="s">
        <v>2991</v>
      </c>
      <c r="D101" s="40">
        <f>SUM(D102:D105)</f>
        <v>521413.96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2268</v>
      </c>
      <c r="B103" s="87" t="s">
        <v>2842</v>
      </c>
      <c r="C103" s="188" t="s">
        <v>2993</v>
      </c>
      <c r="D103" s="258">
        <v>521413.96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317"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2855</v>
      </c>
      <c r="B1" s="368"/>
      <c r="C1" s="368"/>
      <c r="D1" s="368"/>
      <c r="E1" s="73" t="s">
        <v>2997</v>
      </c>
      <c r="F1" s="73"/>
      <c r="G1" s="73"/>
      <c r="H1" s="73"/>
      <c r="I1" s="73"/>
      <c r="J1" s="73"/>
      <c r="K1" s="73"/>
      <c r="L1" s="73"/>
      <c r="M1" s="73"/>
      <c r="N1" s="73"/>
      <c r="O1" s="73"/>
      <c r="P1" s="73"/>
    </row>
    <row r="2" spans="1:16" ht="37.5" customHeight="1" x14ac:dyDescent="0.25">
      <c r="A2" s="373" t="s">
        <v>2998</v>
      </c>
      <c r="B2" s="368"/>
      <c r="C2" s="368"/>
      <c r="D2" s="368"/>
    </row>
    <row r="3" spans="1:16" ht="29.25" customHeight="1" x14ac:dyDescent="0.25">
      <c r="A3" s="127" t="s">
        <v>2999</v>
      </c>
      <c r="B3" s="128" t="s">
        <v>3000</v>
      </c>
      <c r="C3" s="129" t="s">
        <v>3001</v>
      </c>
      <c r="D3" s="125"/>
      <c r="E3" s="126">
        <f>E4+E14+E19+E275+E293+E296+E298</f>
        <v>1</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22222</v>
      </c>
      <c r="P3" s="73"/>
    </row>
    <row r="4" spans="1:16" ht="19.5" customHeight="1" x14ac:dyDescent="0.25">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5">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3020</v>
      </c>
      <c r="B19" s="371"/>
      <c r="C19" s="372"/>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5">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3297</v>
      </c>
      <c r="B1" s="379"/>
      <c r="C1" s="379"/>
    </row>
    <row r="2" spans="1:17" ht="33" customHeight="1" x14ac:dyDescent="0.25">
      <c r="A2" s="380" t="s">
        <v>3298</v>
      </c>
      <c r="B2" s="381"/>
      <c r="C2" s="378"/>
      <c r="D2" s="4"/>
      <c r="E2" s="4"/>
      <c r="F2" s="4"/>
      <c r="G2" s="4"/>
      <c r="H2" s="4"/>
      <c r="I2" s="4"/>
      <c r="J2" s="4"/>
      <c r="K2" s="4"/>
      <c r="L2" s="4"/>
      <c r="M2" s="4"/>
      <c r="N2" s="4"/>
      <c r="O2" s="4"/>
      <c r="P2" s="4"/>
      <c r="Q2" s="4"/>
    </row>
    <row r="3" spans="1:17" ht="18.75" customHeight="1" x14ac:dyDescent="0.25">
      <c r="A3" s="42" t="s">
        <v>3299</v>
      </c>
      <c r="B3" s="382" t="s">
        <v>3300</v>
      </c>
      <c r="C3" s="378"/>
      <c r="D3" s="4"/>
      <c r="E3" s="4"/>
      <c r="F3" s="4"/>
      <c r="G3" s="4"/>
      <c r="H3" s="4"/>
      <c r="I3" s="4"/>
      <c r="J3" s="4"/>
      <c r="K3" s="4"/>
      <c r="L3" s="4"/>
      <c r="M3" s="4"/>
      <c r="N3" s="4"/>
      <c r="O3" s="4"/>
      <c r="P3" s="4"/>
      <c r="Q3" s="4"/>
    </row>
    <row r="4" spans="1:17" ht="37.5" hidden="1" customHeight="1" x14ac:dyDescent="0.25">
      <c r="A4" s="43" t="s">
        <v>3301</v>
      </c>
      <c r="B4" s="377" t="s">
        <v>3302</v>
      </c>
      <c r="C4" s="378"/>
      <c r="D4" s="4"/>
      <c r="E4" s="4"/>
      <c r="F4" s="4"/>
      <c r="G4" s="4"/>
      <c r="H4" s="4"/>
      <c r="I4" s="4"/>
      <c r="J4" s="4"/>
      <c r="K4" s="4"/>
      <c r="L4" s="4"/>
      <c r="M4" s="4"/>
      <c r="N4" s="4"/>
      <c r="O4" s="4"/>
      <c r="P4" s="4"/>
      <c r="Q4" s="4"/>
    </row>
    <row r="5" spans="1:17" ht="48" hidden="1" customHeight="1" x14ac:dyDescent="0.25">
      <c r="A5" s="43" t="s">
        <v>3301</v>
      </c>
      <c r="B5" s="377" t="s">
        <v>3303</v>
      </c>
      <c r="C5" s="378"/>
      <c r="D5" s="4"/>
      <c r="E5" s="4"/>
      <c r="F5" s="4"/>
      <c r="G5" s="4"/>
      <c r="H5" s="4"/>
      <c r="I5" s="4"/>
      <c r="J5" s="4"/>
      <c r="K5" s="4"/>
      <c r="L5" s="4"/>
      <c r="M5" s="4"/>
      <c r="N5" s="4"/>
      <c r="O5" s="4"/>
      <c r="P5" s="4"/>
      <c r="Q5" s="4"/>
    </row>
    <row r="6" spans="1:17" ht="59.25" hidden="1" customHeight="1" x14ac:dyDescent="0.25">
      <c r="A6" s="43" t="s">
        <v>3301</v>
      </c>
      <c r="B6" s="377" t="s">
        <v>3304</v>
      </c>
      <c r="C6" s="378"/>
      <c r="D6" s="4"/>
      <c r="E6" s="4"/>
      <c r="F6" s="4"/>
      <c r="G6" s="4"/>
      <c r="H6" s="4"/>
      <c r="I6" s="4"/>
      <c r="J6" s="4"/>
      <c r="K6" s="4"/>
      <c r="L6" s="4"/>
      <c r="M6" s="4"/>
      <c r="N6" s="4"/>
      <c r="O6" s="4"/>
      <c r="P6" s="4"/>
      <c r="Q6" s="4"/>
    </row>
    <row r="7" spans="1:17" ht="48" hidden="1" customHeight="1" x14ac:dyDescent="0.25">
      <c r="A7" s="43" t="s">
        <v>3305</v>
      </c>
      <c r="B7" s="377" t="s">
        <v>3306</v>
      </c>
      <c r="C7" s="378"/>
      <c r="D7" s="4"/>
      <c r="E7" s="4"/>
      <c r="F7" s="4"/>
      <c r="G7" s="4"/>
      <c r="H7" s="4"/>
      <c r="I7" s="4"/>
      <c r="J7" s="4"/>
      <c r="K7" s="4"/>
      <c r="L7" s="4"/>
      <c r="M7" s="4"/>
      <c r="N7" s="4"/>
      <c r="O7" s="4"/>
      <c r="P7" s="4"/>
      <c r="Q7" s="4"/>
    </row>
    <row r="8" spans="1:17" ht="41.25" hidden="1" customHeight="1" x14ac:dyDescent="0.25">
      <c r="A8" s="43" t="s">
        <v>3307</v>
      </c>
      <c r="B8" s="377" t="s">
        <v>3308</v>
      </c>
      <c r="C8" s="378"/>
      <c r="D8" s="4"/>
      <c r="E8" s="4"/>
      <c r="F8" s="4"/>
      <c r="G8" s="4"/>
      <c r="H8" s="4"/>
      <c r="I8" s="4"/>
      <c r="J8" s="4"/>
      <c r="K8" s="4"/>
      <c r="L8" s="4"/>
      <c r="M8" s="4"/>
      <c r="N8" s="4"/>
      <c r="O8" s="4"/>
      <c r="P8" s="4"/>
      <c r="Q8" s="4"/>
    </row>
    <row r="9" spans="1:17" ht="59.25" hidden="1" customHeight="1" x14ac:dyDescent="0.25">
      <c r="A9" s="43" t="s">
        <v>3309</v>
      </c>
      <c r="B9" s="377" t="s">
        <v>3310</v>
      </c>
      <c r="C9" s="378"/>
      <c r="D9" s="4"/>
      <c r="E9" s="4"/>
      <c r="F9" s="4"/>
      <c r="G9" s="4"/>
      <c r="H9" s="4"/>
      <c r="I9" s="4"/>
      <c r="J9" s="4"/>
      <c r="K9" s="4"/>
      <c r="L9" s="4"/>
      <c r="M9" s="4"/>
      <c r="N9" s="4"/>
      <c r="O9" s="4"/>
      <c r="P9" s="4"/>
      <c r="Q9" s="4"/>
    </row>
    <row r="10" spans="1:17" ht="61.5" hidden="1" customHeight="1" x14ac:dyDescent="0.25">
      <c r="A10" s="43" t="s">
        <v>3309</v>
      </c>
      <c r="B10" s="377" t="s">
        <v>3311</v>
      </c>
      <c r="C10" s="378"/>
      <c r="D10" s="4"/>
      <c r="E10" s="4"/>
      <c r="F10" s="4"/>
      <c r="G10" s="4"/>
      <c r="H10" s="4"/>
      <c r="I10" s="4"/>
      <c r="J10" s="4"/>
      <c r="K10" s="4"/>
      <c r="L10" s="4"/>
      <c r="M10" s="4"/>
      <c r="N10" s="4"/>
      <c r="O10" s="4"/>
      <c r="P10" s="4"/>
      <c r="Q10" s="4"/>
    </row>
    <row r="11" spans="1:17" ht="43.5" hidden="1" customHeight="1" x14ac:dyDescent="0.25">
      <c r="A11" s="43" t="s">
        <v>3309</v>
      </c>
      <c r="B11" s="377" t="s">
        <v>3312</v>
      </c>
      <c r="C11" s="378"/>
      <c r="D11" s="4"/>
      <c r="E11" s="4"/>
      <c r="F11" s="4"/>
      <c r="G11" s="4"/>
      <c r="H11" s="4"/>
      <c r="I11" s="4"/>
      <c r="J11" s="4"/>
      <c r="K11" s="4"/>
      <c r="L11" s="4"/>
      <c r="M11" s="4"/>
      <c r="N11" s="4"/>
      <c r="O11" s="4"/>
      <c r="P11" s="4"/>
      <c r="Q11" s="4"/>
    </row>
    <row r="12" spans="1:17" ht="27.75" hidden="1" customHeight="1" x14ac:dyDescent="0.25">
      <c r="A12" s="43" t="s">
        <v>3313</v>
      </c>
      <c r="B12" s="377" t="s">
        <v>3314</v>
      </c>
      <c r="C12" s="378"/>
      <c r="D12" s="4"/>
      <c r="E12" s="4"/>
      <c r="F12" s="4"/>
      <c r="G12" s="4"/>
      <c r="H12" s="4"/>
      <c r="I12" s="4"/>
      <c r="J12" s="4"/>
      <c r="K12" s="4"/>
      <c r="L12" s="4"/>
      <c r="M12" s="4"/>
      <c r="N12" s="4"/>
      <c r="O12" s="4"/>
      <c r="P12" s="4"/>
      <c r="Q12" s="4"/>
    </row>
    <row r="13" spans="1:17" ht="27.75" hidden="1" customHeight="1" x14ac:dyDescent="0.25">
      <c r="A13" s="43" t="s">
        <v>3315</v>
      </c>
      <c r="B13" s="377" t="s">
        <v>3316</v>
      </c>
      <c r="C13" s="378"/>
      <c r="D13" s="4"/>
      <c r="E13" s="4"/>
      <c r="F13" s="4"/>
      <c r="G13" s="4"/>
      <c r="H13" s="4"/>
      <c r="I13" s="4"/>
      <c r="J13" s="4"/>
      <c r="K13" s="4"/>
      <c r="L13" s="4"/>
      <c r="M13" s="4"/>
      <c r="N13" s="4"/>
      <c r="O13" s="4"/>
      <c r="P13" s="4"/>
      <c r="Q13" s="4"/>
    </row>
    <row r="14" spans="1:17" ht="45.75" hidden="1" customHeight="1" x14ac:dyDescent="0.25">
      <c r="A14" s="43" t="s">
        <v>3317</v>
      </c>
      <c r="B14" s="377" t="s">
        <v>3318</v>
      </c>
      <c r="C14" s="378"/>
      <c r="D14" s="4"/>
      <c r="E14" s="4"/>
      <c r="F14" s="4"/>
      <c r="G14" s="4"/>
      <c r="H14" s="4"/>
      <c r="I14" s="4"/>
      <c r="J14" s="4"/>
      <c r="K14" s="4"/>
      <c r="L14" s="4"/>
      <c r="M14" s="4"/>
      <c r="N14" s="4"/>
      <c r="O14" s="4"/>
      <c r="P14" s="4"/>
      <c r="Q14" s="4"/>
    </row>
    <row r="15" spans="1:17" ht="45.75" hidden="1" customHeight="1" x14ac:dyDescent="0.25">
      <c r="A15" s="43" t="s">
        <v>3319</v>
      </c>
      <c r="B15" s="377" t="s">
        <v>3320</v>
      </c>
      <c r="C15" s="378"/>
      <c r="D15" s="4"/>
      <c r="E15" s="4"/>
      <c r="F15" s="4"/>
      <c r="G15" s="4"/>
      <c r="H15" s="4"/>
      <c r="I15" s="4"/>
      <c r="J15" s="4"/>
      <c r="K15" s="4"/>
      <c r="L15" s="4"/>
      <c r="M15" s="4"/>
      <c r="N15" s="4"/>
      <c r="O15" s="4"/>
      <c r="P15" s="4"/>
      <c r="Q15" s="4"/>
    </row>
    <row r="16" spans="1:17" ht="51" hidden="1" customHeight="1" x14ac:dyDescent="0.25">
      <c r="A16" s="43" t="s">
        <v>3321</v>
      </c>
      <c r="B16" s="377" t="s">
        <v>3322</v>
      </c>
      <c r="C16" s="378"/>
      <c r="D16" s="4"/>
      <c r="E16" s="4"/>
      <c r="F16" s="4"/>
      <c r="G16" s="4"/>
      <c r="H16" s="4"/>
      <c r="I16" s="4"/>
      <c r="J16" s="4"/>
      <c r="K16" s="4"/>
      <c r="L16" s="4"/>
      <c r="M16" s="4"/>
      <c r="N16" s="4"/>
      <c r="O16" s="4"/>
      <c r="P16" s="4"/>
      <c r="Q16" s="4"/>
    </row>
    <row r="17" spans="1:17" ht="27.75" hidden="1" customHeight="1" x14ac:dyDescent="0.25">
      <c r="A17" s="43" t="s">
        <v>3323</v>
      </c>
      <c r="B17" s="377" t="s">
        <v>3324</v>
      </c>
      <c r="C17" s="378"/>
      <c r="D17" s="4"/>
      <c r="E17" s="4"/>
      <c r="F17" s="4"/>
      <c r="G17" s="4"/>
      <c r="H17" s="4"/>
      <c r="I17" s="4"/>
      <c r="J17" s="4"/>
      <c r="K17" s="4"/>
      <c r="L17" s="4"/>
      <c r="M17" s="4"/>
      <c r="N17" s="4"/>
      <c r="O17" s="4"/>
      <c r="P17" s="4"/>
      <c r="Q17" s="4"/>
    </row>
    <row r="18" spans="1:17" ht="27.75" hidden="1" customHeight="1" x14ac:dyDescent="0.25">
      <c r="A18" s="43" t="s">
        <v>3325</v>
      </c>
      <c r="B18" s="377" t="s">
        <v>3326</v>
      </c>
      <c r="C18" s="378"/>
      <c r="D18" s="4"/>
      <c r="E18" s="4"/>
      <c r="F18" s="4"/>
      <c r="G18" s="4"/>
      <c r="H18" s="4"/>
      <c r="I18" s="4"/>
      <c r="J18" s="4"/>
      <c r="K18" s="4"/>
      <c r="L18" s="4"/>
      <c r="M18" s="4"/>
      <c r="N18" s="4"/>
      <c r="O18" s="4"/>
      <c r="P18" s="4"/>
      <c r="Q18" s="4"/>
    </row>
    <row r="19" spans="1:17" ht="45" hidden="1" customHeight="1" x14ac:dyDescent="0.25">
      <c r="A19" s="43" t="s">
        <v>3325</v>
      </c>
      <c r="B19" s="377" t="s">
        <v>3327</v>
      </c>
      <c r="C19" s="378"/>
      <c r="D19" s="4"/>
      <c r="E19" s="4"/>
      <c r="F19" s="4"/>
      <c r="G19" s="4"/>
      <c r="H19" s="4"/>
      <c r="I19" s="4"/>
      <c r="J19" s="4"/>
      <c r="K19" s="4"/>
      <c r="L19" s="4"/>
      <c r="M19" s="4"/>
      <c r="N19" s="4"/>
      <c r="O19" s="4"/>
      <c r="P19" s="4"/>
      <c r="Q19" s="4"/>
    </row>
    <row r="20" spans="1:17" ht="45" hidden="1" customHeight="1" x14ac:dyDescent="0.25">
      <c r="A20" s="43" t="s">
        <v>3328</v>
      </c>
      <c r="B20" s="377" t="s">
        <v>3329</v>
      </c>
      <c r="C20" s="378"/>
      <c r="D20" s="4"/>
      <c r="E20" s="4"/>
      <c r="F20" s="4"/>
      <c r="G20" s="4"/>
      <c r="H20" s="4"/>
      <c r="I20" s="4"/>
      <c r="J20" s="4"/>
      <c r="K20" s="4"/>
      <c r="L20" s="4"/>
      <c r="M20" s="4"/>
      <c r="N20" s="4"/>
      <c r="O20" s="4"/>
      <c r="P20" s="4"/>
      <c r="Q20" s="4"/>
    </row>
    <row r="21" spans="1:17" ht="30" hidden="1" customHeight="1" x14ac:dyDescent="0.25">
      <c r="A21" s="43" t="s">
        <v>3330</v>
      </c>
      <c r="B21" s="377" t="s">
        <v>3331</v>
      </c>
      <c r="C21" s="378"/>
      <c r="D21" s="4"/>
      <c r="E21" s="4"/>
      <c r="F21" s="4"/>
      <c r="G21" s="4"/>
      <c r="H21" s="4"/>
      <c r="I21" s="4"/>
      <c r="J21" s="4"/>
      <c r="K21" s="4"/>
      <c r="L21" s="4"/>
      <c r="M21" s="4"/>
      <c r="N21" s="4"/>
      <c r="O21" s="4"/>
      <c r="P21" s="4"/>
      <c r="Q21" s="4"/>
    </row>
    <row r="22" spans="1:17" ht="30" hidden="1" customHeight="1" x14ac:dyDescent="0.25">
      <c r="A22" s="43" t="s">
        <v>3332</v>
      </c>
      <c r="B22" s="377" t="s">
        <v>3333</v>
      </c>
      <c r="C22" s="378"/>
      <c r="D22" s="4"/>
      <c r="E22" s="4"/>
      <c r="F22" s="4"/>
      <c r="G22" s="4"/>
      <c r="H22" s="4"/>
      <c r="I22" s="4"/>
      <c r="J22" s="4"/>
      <c r="K22" s="4"/>
      <c r="L22" s="4"/>
      <c r="M22" s="4"/>
      <c r="N22" s="4"/>
      <c r="O22" s="4"/>
      <c r="P22" s="4"/>
      <c r="Q22" s="4"/>
    </row>
    <row r="23" spans="1:17" ht="30" hidden="1" customHeight="1" x14ac:dyDescent="0.25">
      <c r="A23" s="43" t="s">
        <v>3334</v>
      </c>
      <c r="B23" s="377" t="s">
        <v>3335</v>
      </c>
      <c r="C23" s="378"/>
      <c r="D23" s="4"/>
      <c r="E23" s="4"/>
      <c r="F23" s="4"/>
      <c r="G23" s="4"/>
      <c r="H23" s="4"/>
      <c r="I23" s="4"/>
      <c r="J23" s="4"/>
      <c r="K23" s="4"/>
      <c r="L23" s="4"/>
      <c r="M23" s="4"/>
      <c r="N23" s="4"/>
      <c r="O23" s="4"/>
      <c r="P23" s="4"/>
      <c r="Q23" s="4"/>
    </row>
    <row r="24" spans="1:17" ht="30" hidden="1" customHeight="1" x14ac:dyDescent="0.25">
      <c r="A24" s="43" t="s">
        <v>3336</v>
      </c>
      <c r="B24" s="377" t="s">
        <v>3337</v>
      </c>
      <c r="C24" s="378"/>
      <c r="D24" s="4"/>
      <c r="E24" s="4"/>
      <c r="F24" s="4"/>
      <c r="G24" s="4"/>
      <c r="H24" s="4"/>
      <c r="I24" s="4"/>
      <c r="J24" s="4"/>
      <c r="K24" s="4"/>
      <c r="L24" s="4"/>
      <c r="M24" s="4"/>
      <c r="N24" s="4"/>
      <c r="O24" s="4"/>
      <c r="P24" s="4"/>
      <c r="Q24" s="4"/>
    </row>
    <row r="25" spans="1:17" ht="30" hidden="1" customHeight="1" x14ac:dyDescent="0.25">
      <c r="A25" s="43" t="s">
        <v>3338</v>
      </c>
      <c r="B25" s="377" t="s">
        <v>3339</v>
      </c>
      <c r="C25" s="378"/>
      <c r="D25" s="4"/>
      <c r="E25" s="4"/>
      <c r="F25" s="4"/>
      <c r="G25" s="4"/>
      <c r="H25" s="4"/>
      <c r="I25" s="4"/>
      <c r="J25" s="4"/>
      <c r="K25" s="4"/>
      <c r="L25" s="4"/>
      <c r="M25" s="4"/>
      <c r="N25" s="4"/>
      <c r="O25" s="4"/>
      <c r="P25" s="4"/>
      <c r="Q25" s="4"/>
    </row>
    <row r="26" spans="1:17" ht="30" hidden="1" customHeight="1" x14ac:dyDescent="0.25">
      <c r="A26" s="43" t="s">
        <v>3340</v>
      </c>
      <c r="B26" s="377" t="s">
        <v>3341</v>
      </c>
      <c r="C26" s="378"/>
      <c r="D26" s="4"/>
      <c r="E26" s="4"/>
      <c r="F26" s="4"/>
      <c r="G26" s="4"/>
      <c r="H26" s="4"/>
      <c r="I26" s="4"/>
      <c r="J26" s="4"/>
      <c r="K26" s="4"/>
      <c r="L26" s="4"/>
      <c r="M26" s="4"/>
      <c r="N26" s="4"/>
      <c r="O26" s="4"/>
      <c r="P26" s="4"/>
      <c r="Q26" s="4"/>
    </row>
    <row r="27" spans="1:17" ht="70.5" hidden="1" customHeight="1" x14ac:dyDescent="0.25">
      <c r="A27" s="43" t="s">
        <v>3342</v>
      </c>
      <c r="B27" s="377" t="s">
        <v>3343</v>
      </c>
      <c r="C27" s="378"/>
      <c r="D27" s="4"/>
      <c r="E27" s="4"/>
      <c r="F27" s="4"/>
      <c r="G27" s="4"/>
      <c r="H27" s="4"/>
      <c r="I27" s="4"/>
      <c r="J27" s="4"/>
      <c r="K27" s="4"/>
      <c r="L27" s="4"/>
      <c r="M27" s="4"/>
      <c r="N27" s="4"/>
      <c r="O27" s="4"/>
      <c r="P27" s="4"/>
      <c r="Q27" s="4"/>
    </row>
    <row r="28" spans="1:17" ht="48" hidden="1" customHeight="1" x14ac:dyDescent="0.25">
      <c r="A28" s="43" t="s">
        <v>3344</v>
      </c>
      <c r="B28" s="377" t="s">
        <v>3345</v>
      </c>
      <c r="C28" s="378"/>
      <c r="D28" s="4"/>
      <c r="E28" s="4"/>
      <c r="F28" s="4"/>
      <c r="G28" s="4"/>
      <c r="H28" s="4"/>
      <c r="I28" s="4"/>
      <c r="J28" s="4"/>
      <c r="K28" s="4"/>
      <c r="L28" s="4"/>
      <c r="M28" s="4"/>
      <c r="N28" s="4"/>
      <c r="O28" s="4"/>
      <c r="P28" s="4"/>
      <c r="Q28" s="4"/>
    </row>
    <row r="29" spans="1:17" ht="100.5" hidden="1" customHeight="1" x14ac:dyDescent="0.25">
      <c r="A29" s="43" t="s">
        <v>3346</v>
      </c>
      <c r="B29" s="377" t="s">
        <v>3347</v>
      </c>
      <c r="C29" s="378"/>
      <c r="D29" s="4"/>
      <c r="E29" s="4"/>
      <c r="F29" s="4"/>
      <c r="G29" s="4"/>
      <c r="H29" s="4"/>
      <c r="I29" s="4"/>
      <c r="J29" s="4"/>
      <c r="K29" s="4"/>
      <c r="L29" s="4"/>
      <c r="M29" s="4"/>
      <c r="N29" s="4"/>
      <c r="O29" s="4"/>
      <c r="P29" s="4"/>
      <c r="Q29" s="4"/>
    </row>
    <row r="30" spans="1:17" ht="45" hidden="1" customHeight="1" x14ac:dyDescent="0.25">
      <c r="A30" s="43" t="s">
        <v>3348</v>
      </c>
      <c r="B30" s="377" t="s">
        <v>3349</v>
      </c>
      <c r="C30" s="378"/>
      <c r="D30" s="4"/>
      <c r="E30" s="4"/>
      <c r="F30" s="4"/>
      <c r="G30" s="4"/>
      <c r="H30" s="4"/>
      <c r="I30" s="4"/>
      <c r="J30" s="4"/>
      <c r="K30" s="4"/>
      <c r="L30" s="4"/>
      <c r="M30" s="4"/>
      <c r="N30" s="4"/>
      <c r="O30" s="4"/>
      <c r="P30" s="4"/>
      <c r="Q30" s="4"/>
    </row>
    <row r="31" spans="1:17" ht="45" hidden="1" customHeight="1" x14ac:dyDescent="0.25">
      <c r="A31" s="43" t="s">
        <v>3350</v>
      </c>
      <c r="B31" s="377" t="s">
        <v>3351</v>
      </c>
      <c r="C31" s="378"/>
      <c r="D31" s="4"/>
      <c r="E31" s="4"/>
      <c r="F31" s="4"/>
      <c r="G31" s="4"/>
      <c r="H31" s="4"/>
      <c r="I31" s="4"/>
      <c r="J31" s="4"/>
      <c r="K31" s="4"/>
      <c r="L31" s="4"/>
      <c r="M31" s="4"/>
      <c r="N31" s="4"/>
      <c r="O31" s="4"/>
      <c r="P31" s="4"/>
      <c r="Q31" s="4"/>
    </row>
    <row r="32" spans="1:17" ht="45" hidden="1" customHeight="1" x14ac:dyDescent="0.25">
      <c r="A32" s="43" t="s">
        <v>3352</v>
      </c>
      <c r="B32" s="377" t="s">
        <v>3353</v>
      </c>
      <c r="C32" s="378"/>
      <c r="D32" s="4"/>
      <c r="E32" s="4"/>
      <c r="F32" s="4"/>
      <c r="G32" s="4"/>
      <c r="H32" s="4"/>
      <c r="I32" s="4"/>
      <c r="J32" s="4"/>
      <c r="K32" s="4"/>
      <c r="L32" s="4"/>
      <c r="M32" s="4"/>
      <c r="N32" s="4"/>
      <c r="O32" s="4"/>
      <c r="P32" s="4"/>
      <c r="Q32" s="4"/>
    </row>
    <row r="33" spans="1:17" ht="72" hidden="1" customHeight="1" x14ac:dyDescent="0.25">
      <c r="A33" s="43" t="s">
        <v>3354</v>
      </c>
      <c r="B33" s="377" t="s">
        <v>3355</v>
      </c>
      <c r="C33" s="378"/>
      <c r="D33" s="4"/>
      <c r="E33" s="4"/>
      <c r="F33" s="4"/>
      <c r="G33" s="4"/>
      <c r="H33" s="4"/>
      <c r="I33" s="4"/>
      <c r="J33" s="4"/>
      <c r="K33" s="4"/>
      <c r="L33" s="4"/>
      <c r="M33" s="4"/>
      <c r="N33" s="4"/>
      <c r="O33" s="4"/>
      <c r="P33" s="4"/>
      <c r="Q33" s="4"/>
    </row>
    <row r="34" spans="1:17" ht="79.5" hidden="1" customHeight="1" x14ac:dyDescent="0.25">
      <c r="A34" s="43" t="s">
        <v>3356</v>
      </c>
      <c r="B34" s="377" t="s">
        <v>3357</v>
      </c>
      <c r="C34" s="378"/>
      <c r="D34" s="4"/>
      <c r="E34" s="4"/>
      <c r="F34" s="4"/>
      <c r="G34" s="4"/>
      <c r="H34" s="4"/>
      <c r="I34" s="4"/>
      <c r="J34" s="4"/>
      <c r="K34" s="4"/>
      <c r="L34" s="4"/>
      <c r="M34" s="4"/>
      <c r="N34" s="4"/>
      <c r="O34" s="4"/>
      <c r="P34" s="4"/>
      <c r="Q34" s="4"/>
    </row>
    <row r="35" spans="1:17" ht="70.5" hidden="1" customHeight="1" x14ac:dyDescent="0.25">
      <c r="A35" s="43" t="s">
        <v>3358</v>
      </c>
      <c r="B35" s="377" t="s">
        <v>3359</v>
      </c>
      <c r="C35" s="378"/>
      <c r="D35" s="4"/>
      <c r="E35" s="4"/>
      <c r="F35" s="4"/>
      <c r="G35" s="4"/>
      <c r="H35" s="4"/>
      <c r="I35" s="4"/>
      <c r="J35" s="4"/>
      <c r="K35" s="4"/>
      <c r="L35" s="4"/>
      <c r="M35" s="4"/>
      <c r="N35" s="4"/>
      <c r="O35" s="4"/>
      <c r="P35" s="4"/>
      <c r="Q35" s="4"/>
    </row>
    <row r="36" spans="1:17" ht="45.75" hidden="1" customHeight="1" x14ac:dyDescent="0.25">
      <c r="A36" s="43" t="s">
        <v>3360</v>
      </c>
      <c r="B36" s="377" t="s">
        <v>3361</v>
      </c>
      <c r="C36" s="378"/>
      <c r="D36" s="4"/>
      <c r="E36" s="4"/>
      <c r="F36" s="4"/>
      <c r="G36" s="4"/>
      <c r="H36" s="4"/>
      <c r="I36" s="4"/>
      <c r="J36" s="4"/>
      <c r="K36" s="4"/>
      <c r="L36" s="4"/>
      <c r="M36" s="4"/>
      <c r="N36" s="4"/>
      <c r="O36" s="4"/>
      <c r="P36" s="4"/>
      <c r="Q36" s="4"/>
    </row>
    <row r="37" spans="1:17" ht="54.75" hidden="1" customHeight="1" x14ac:dyDescent="0.25">
      <c r="A37" s="43" t="s">
        <v>3362</v>
      </c>
      <c r="B37" s="377" t="s">
        <v>3363</v>
      </c>
      <c r="C37" s="378"/>
      <c r="D37" s="4"/>
      <c r="E37" s="4"/>
      <c r="F37" s="4"/>
      <c r="G37" s="4"/>
      <c r="H37" s="4"/>
      <c r="I37" s="4"/>
      <c r="J37" s="4"/>
      <c r="K37" s="4"/>
      <c r="L37" s="4"/>
      <c r="M37" s="4"/>
      <c r="N37" s="4"/>
      <c r="O37" s="4"/>
      <c r="P37" s="4"/>
      <c r="Q37" s="4"/>
    </row>
    <row r="38" spans="1:17" ht="37.5" hidden="1" customHeight="1" x14ac:dyDescent="0.25">
      <c r="A38" s="43" t="s">
        <v>3364</v>
      </c>
      <c r="B38" s="377" t="s">
        <v>3365</v>
      </c>
      <c r="C38" s="378"/>
      <c r="D38" s="4"/>
      <c r="E38" s="4"/>
      <c r="F38" s="4"/>
      <c r="G38" s="4"/>
      <c r="H38" s="4"/>
      <c r="I38" s="4"/>
      <c r="J38" s="4"/>
      <c r="K38" s="4"/>
      <c r="L38" s="4"/>
      <c r="M38" s="4"/>
      <c r="N38" s="4"/>
      <c r="O38" s="4"/>
      <c r="P38" s="4"/>
      <c r="Q38" s="4"/>
    </row>
    <row r="39" spans="1:17" ht="61.5" hidden="1" customHeight="1" x14ac:dyDescent="0.25">
      <c r="A39" s="43" t="s">
        <v>3366</v>
      </c>
      <c r="B39" s="377" t="s">
        <v>3367</v>
      </c>
      <c r="C39" s="378"/>
      <c r="D39" s="4"/>
      <c r="E39" s="4"/>
      <c r="F39" s="4"/>
      <c r="G39" s="4"/>
      <c r="H39" s="4"/>
      <c r="I39" s="4"/>
      <c r="J39" s="4"/>
      <c r="K39" s="4"/>
      <c r="L39" s="4"/>
      <c r="M39" s="4"/>
      <c r="N39" s="4"/>
      <c r="O39" s="4"/>
      <c r="P39" s="4"/>
      <c r="Q39" s="4"/>
    </row>
    <row r="40" spans="1:17" ht="53.25" hidden="1" customHeight="1" x14ac:dyDescent="0.25">
      <c r="A40" s="43" t="s">
        <v>3368</v>
      </c>
      <c r="B40" s="377" t="s">
        <v>3369</v>
      </c>
      <c r="C40" s="378"/>
      <c r="D40" s="4"/>
      <c r="E40" s="4"/>
      <c r="F40" s="4"/>
      <c r="G40" s="4"/>
      <c r="H40" s="4"/>
      <c r="I40" s="4"/>
      <c r="J40" s="4"/>
      <c r="K40" s="4"/>
      <c r="L40" s="4"/>
      <c r="M40" s="4"/>
      <c r="N40" s="4"/>
      <c r="O40" s="4"/>
      <c r="P40" s="4"/>
      <c r="Q40" s="4"/>
    </row>
    <row r="41" spans="1:17" ht="73.5" hidden="1" customHeight="1" x14ac:dyDescent="0.25">
      <c r="A41" s="43" t="s">
        <v>3370</v>
      </c>
      <c r="B41" s="377" t="s">
        <v>3371</v>
      </c>
      <c r="C41" s="378"/>
      <c r="D41" s="4"/>
      <c r="E41" s="4"/>
      <c r="F41" s="4"/>
      <c r="G41" s="4"/>
      <c r="H41" s="4"/>
      <c r="I41" s="4"/>
      <c r="J41" s="4"/>
      <c r="K41" s="4"/>
      <c r="L41" s="4"/>
      <c r="M41" s="4"/>
      <c r="N41" s="4"/>
      <c r="O41" s="4"/>
      <c r="P41" s="4"/>
      <c r="Q41" s="4"/>
    </row>
    <row r="42" spans="1:17" ht="57.75" hidden="1" customHeight="1" x14ac:dyDescent="0.25">
      <c r="A42" s="43" t="s">
        <v>3372</v>
      </c>
      <c r="B42" s="377" t="s">
        <v>3373</v>
      </c>
      <c r="C42" s="378"/>
      <c r="D42" s="4"/>
      <c r="E42" s="4"/>
      <c r="F42" s="4"/>
      <c r="G42" s="4"/>
      <c r="H42" s="4"/>
      <c r="I42" s="4"/>
      <c r="J42" s="4"/>
      <c r="K42" s="4"/>
      <c r="L42" s="4"/>
      <c r="M42" s="4"/>
      <c r="N42" s="4"/>
      <c r="O42" s="4"/>
      <c r="P42" s="4"/>
      <c r="Q42" s="4"/>
    </row>
    <row r="43" spans="1:17" ht="84" hidden="1" customHeight="1" x14ac:dyDescent="0.25">
      <c r="A43" s="43" t="s">
        <v>3374</v>
      </c>
      <c r="B43" s="377" t="s">
        <v>3375</v>
      </c>
      <c r="C43" s="378"/>
      <c r="D43" s="4"/>
      <c r="E43" s="4"/>
      <c r="F43" s="4"/>
      <c r="G43" s="4"/>
      <c r="H43" s="4"/>
      <c r="I43" s="4"/>
      <c r="J43" s="4"/>
      <c r="K43" s="4"/>
      <c r="L43" s="4"/>
      <c r="M43" s="4"/>
      <c r="N43" s="4"/>
      <c r="O43" s="4"/>
      <c r="P43" s="4"/>
      <c r="Q43" s="4"/>
    </row>
    <row r="44" spans="1:17" ht="48" hidden="1" customHeight="1" x14ac:dyDescent="0.25">
      <c r="A44" s="43" t="s">
        <v>3376</v>
      </c>
      <c r="B44" s="377" t="s">
        <v>3377</v>
      </c>
      <c r="C44" s="378"/>
      <c r="D44" s="4"/>
      <c r="E44" s="4"/>
      <c r="F44" s="4"/>
      <c r="G44" s="4"/>
      <c r="H44" s="4"/>
      <c r="I44" s="4"/>
      <c r="J44" s="4"/>
      <c r="K44" s="4"/>
      <c r="L44" s="4"/>
      <c r="M44" s="4"/>
      <c r="N44" s="4"/>
      <c r="O44" s="4"/>
      <c r="P44" s="4"/>
      <c r="Q44" s="4"/>
    </row>
    <row r="45" spans="1:17" ht="57" hidden="1" customHeight="1" x14ac:dyDescent="0.25">
      <c r="A45" s="43" t="s">
        <v>3378</v>
      </c>
      <c r="B45" s="377" t="s">
        <v>3379</v>
      </c>
      <c r="C45" s="378"/>
      <c r="D45" s="4"/>
      <c r="E45" s="4"/>
      <c r="F45" s="4"/>
      <c r="G45" s="4"/>
      <c r="H45" s="4"/>
      <c r="I45" s="4"/>
      <c r="J45" s="4"/>
      <c r="K45" s="4"/>
      <c r="L45" s="4"/>
      <c r="M45" s="4"/>
      <c r="N45" s="4"/>
      <c r="O45" s="4"/>
      <c r="P45" s="4"/>
      <c r="Q45" s="4"/>
    </row>
    <row r="46" spans="1:17" ht="73.5" hidden="1" customHeight="1" x14ac:dyDescent="0.25">
      <c r="A46" s="43" t="s">
        <v>3380</v>
      </c>
      <c r="B46" s="387" t="s">
        <v>3381</v>
      </c>
      <c r="C46" s="378"/>
      <c r="D46" s="41"/>
      <c r="E46" s="4"/>
      <c r="F46" s="4"/>
      <c r="G46" s="4"/>
      <c r="H46" s="4"/>
      <c r="I46" s="4"/>
      <c r="J46" s="4"/>
      <c r="K46" s="4"/>
      <c r="L46" s="4"/>
      <c r="M46" s="4"/>
      <c r="N46" s="4"/>
      <c r="O46" s="4"/>
      <c r="P46" s="4"/>
      <c r="Q46" s="4"/>
    </row>
    <row r="47" spans="1:17" ht="66" hidden="1" customHeight="1" x14ac:dyDescent="0.25">
      <c r="A47" s="48" t="s">
        <v>3382</v>
      </c>
      <c r="B47" s="388" t="s">
        <v>3383</v>
      </c>
      <c r="C47" s="388"/>
      <c r="D47" s="4"/>
      <c r="E47" s="4"/>
      <c r="F47" s="4"/>
      <c r="G47" s="4"/>
      <c r="H47" s="4"/>
      <c r="I47" s="4"/>
      <c r="J47" s="4"/>
      <c r="K47" s="4"/>
      <c r="L47" s="4"/>
      <c r="M47" s="4"/>
      <c r="N47" s="4"/>
      <c r="O47" s="4"/>
      <c r="P47" s="4"/>
      <c r="Q47" s="4"/>
    </row>
    <row r="48" spans="1:17" ht="123.75" customHeight="1" x14ac:dyDescent="0.25">
      <c r="A48" s="271" t="s">
        <v>3384</v>
      </c>
      <c r="B48" s="386" t="s">
        <v>3385</v>
      </c>
      <c r="C48" s="385"/>
      <c r="D48" s="4"/>
      <c r="E48" s="4"/>
      <c r="F48" s="4"/>
      <c r="G48" s="4"/>
      <c r="H48" s="4"/>
      <c r="I48" s="4"/>
      <c r="J48" s="4"/>
      <c r="K48" s="4"/>
      <c r="L48" s="4"/>
      <c r="M48" s="4"/>
      <c r="N48" s="4"/>
      <c r="O48" s="4"/>
      <c r="P48" s="4"/>
      <c r="Q48" s="4"/>
    </row>
    <row r="49" spans="1:17" ht="34.5" customHeight="1" x14ac:dyDescent="0.25">
      <c r="A49" s="271" t="s">
        <v>3386</v>
      </c>
      <c r="B49" s="384" t="s">
        <v>3387</v>
      </c>
      <c r="C49" s="385"/>
      <c r="D49" s="4"/>
      <c r="E49" s="4"/>
      <c r="F49" s="4"/>
      <c r="G49" s="4"/>
      <c r="H49" s="4"/>
      <c r="I49" s="4"/>
      <c r="J49" s="4"/>
      <c r="K49" s="4"/>
      <c r="L49" s="4"/>
      <c r="M49" s="4"/>
      <c r="N49" s="4"/>
      <c r="O49" s="4"/>
      <c r="P49" s="4"/>
      <c r="Q49" s="4"/>
    </row>
    <row r="50" spans="1:17" ht="34.5" customHeight="1" x14ac:dyDescent="0.25">
      <c r="A50" s="271" t="s">
        <v>3388</v>
      </c>
      <c r="B50" s="384" t="s">
        <v>3389</v>
      </c>
      <c r="C50" s="385"/>
      <c r="D50" s="4"/>
      <c r="E50" s="4"/>
      <c r="F50" s="4"/>
      <c r="G50" s="4"/>
      <c r="H50" s="4"/>
      <c r="I50" s="4"/>
      <c r="J50" s="4"/>
      <c r="K50" s="4"/>
      <c r="L50" s="4"/>
      <c r="M50" s="4"/>
      <c r="N50" s="4"/>
      <c r="O50" s="4"/>
      <c r="P50" s="4"/>
      <c r="Q50" s="4"/>
    </row>
    <row r="51" spans="1:17" ht="31.5" customHeight="1" x14ac:dyDescent="0.25">
      <c r="A51" s="313" t="s">
        <v>3390</v>
      </c>
      <c r="B51" s="383" t="s">
        <v>3391</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Klara</cp:lastModifiedBy>
  <cp:lastPrinted>2023-01-25T17:43:26Z</cp:lastPrinted>
  <dcterms:created xsi:type="dcterms:W3CDTF">2022-04-01T05:14:30Z</dcterms:created>
  <dcterms:modified xsi:type="dcterms:W3CDTF">2023-01-26T11:55:25Z</dcterms:modified>
</cp:coreProperties>
</file>